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3256" windowHeight="13176" tabRatio="476"/>
  </bookViews>
  <sheets>
    <sheet name="Plantilla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3" i="2" l="1"/>
  <c r="AL13" i="2" s="1"/>
  <c r="P4" i="2"/>
  <c r="AB7" i="2"/>
  <c r="AC7" i="2"/>
  <c r="AB8" i="2"/>
  <c r="AC8" i="2"/>
  <c r="AB9" i="2"/>
  <c r="AC9" i="2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C6" i="2"/>
  <c r="AB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B21" i="2" s="1"/>
  <c r="AA21" i="2"/>
  <c r="AC21" i="2" s="1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AA6" i="2"/>
  <c r="Z6" i="2"/>
  <c r="J17" i="2"/>
  <c r="P12" i="2" s="1"/>
  <c r="K26" i="2"/>
  <c r="AM13" i="2" l="1"/>
  <c r="AB4" i="2"/>
  <c r="P5" i="2" s="1"/>
  <c r="P7" i="2" s="1"/>
  <c r="AC4" i="2"/>
  <c r="P26" i="2"/>
  <c r="J18" i="2"/>
  <c r="D10" i="2" s="1"/>
  <c r="S14" i="2"/>
  <c r="P13" i="2"/>
  <c r="P8" i="2" l="1"/>
  <c r="AN13" i="2"/>
  <c r="K24" i="2"/>
  <c r="J26" i="2"/>
  <c r="K25" i="2"/>
  <c r="J30" i="2"/>
  <c r="J23" i="2"/>
  <c r="J31" i="2"/>
  <c r="AI25" i="2"/>
  <c r="AI22" i="2"/>
  <c r="Q14" i="2"/>
  <c r="AG39" i="2"/>
  <c r="AG38" i="2"/>
  <c r="AH21" i="2"/>
  <c r="D16" i="2" l="1"/>
  <c r="P32" i="2"/>
  <c r="AM35" i="2" s="1"/>
  <c r="AO13" i="2"/>
  <c r="P31" i="2" l="1"/>
  <c r="AL35" i="2"/>
  <c r="AI35" i="2"/>
  <c r="AK35" i="2"/>
  <c r="AJ35" i="2"/>
  <c r="AN35" i="2"/>
  <c r="AO35" i="2"/>
  <c r="AP13" i="2"/>
  <c r="AI19" i="2"/>
  <c r="AH18" i="2"/>
  <c r="AQ13" i="2" l="1"/>
  <c r="AP35" i="2"/>
  <c r="AJ13" i="2"/>
  <c r="AR13" i="2" l="1"/>
  <c r="AQ35" i="2"/>
  <c r="AI12" i="2"/>
  <c r="AJ11" i="2"/>
  <c r="K27" i="2"/>
  <c r="AS13" i="2" l="1"/>
  <c r="AR35" i="2"/>
  <c r="AH33" i="2"/>
  <c r="Q13" i="2"/>
  <c r="AJ18" i="2"/>
  <c r="AJ21" i="2"/>
  <c r="AJ22" i="2" s="1"/>
  <c r="AJ14" i="2"/>
  <c r="AK11" i="2"/>
  <c r="AJ12" i="2"/>
  <c r="P16" i="2"/>
  <c r="Q12" i="2"/>
  <c r="AT13" i="2" l="1"/>
  <c r="AS35" i="2"/>
  <c r="AH31" i="2"/>
  <c r="AK18" i="2"/>
  <c r="AK21" i="2"/>
  <c r="AK22" i="2" s="1"/>
  <c r="AJ19" i="2"/>
  <c r="AL11" i="2"/>
  <c r="AK14" i="2"/>
  <c r="AK12" i="2"/>
  <c r="T16" i="2"/>
  <c r="S16" i="2"/>
  <c r="Q16" i="2"/>
  <c r="P17" i="2"/>
  <c r="AU13" i="2" l="1"/>
  <c r="AT35" i="2"/>
  <c r="Q17" i="2"/>
  <c r="S17" i="2"/>
  <c r="AL18" i="2"/>
  <c r="AL21" i="2"/>
  <c r="AL22" i="2" s="1"/>
  <c r="AK19" i="2"/>
  <c r="AM11" i="2"/>
  <c r="AL12" i="2"/>
  <c r="AL14" i="2"/>
  <c r="T17" i="2"/>
  <c r="AV13" i="2" l="1"/>
  <c r="AU35" i="2"/>
  <c r="AH30" i="2"/>
  <c r="AM18" i="2"/>
  <c r="AM21" i="2"/>
  <c r="AM22" i="2" s="1"/>
  <c r="AL19" i="2"/>
  <c r="AM14" i="2"/>
  <c r="AN11" i="2"/>
  <c r="AO11" i="2" s="1"/>
  <c r="AM12" i="2"/>
  <c r="AW13" i="2" l="1"/>
  <c r="AV35" i="2"/>
  <c r="AO12" i="2"/>
  <c r="AP11" i="2"/>
  <c r="AO14" i="2"/>
  <c r="AO21" i="2"/>
  <c r="AO18" i="2"/>
  <c r="AN18" i="2"/>
  <c r="AN21" i="2"/>
  <c r="AN22" i="2" s="1"/>
  <c r="AM19" i="2"/>
  <c r="AN12" i="2"/>
  <c r="AN14" i="2"/>
  <c r="AX13" i="2" l="1"/>
  <c r="AW35" i="2"/>
  <c r="AO22" i="2"/>
  <c r="AQ11" i="2"/>
  <c r="AP18" i="2"/>
  <c r="AP14" i="2"/>
  <c r="AP21" i="2"/>
  <c r="AP12" i="2"/>
  <c r="AN19" i="2"/>
  <c r="AY13" i="2" l="1"/>
  <c r="AX35" i="2"/>
  <c r="AP22" i="2"/>
  <c r="AQ21" i="2"/>
  <c r="AQ14" i="2"/>
  <c r="AQ18" i="2"/>
  <c r="AQ12" i="2"/>
  <c r="AR11" i="2"/>
  <c r="AO19" i="2"/>
  <c r="AZ13" i="2" l="1"/>
  <c r="AY35" i="2"/>
  <c r="AQ22" i="2"/>
  <c r="AR12" i="2"/>
  <c r="AR21" i="2"/>
  <c r="AR18" i="2"/>
  <c r="AR14" i="2"/>
  <c r="AS11" i="2"/>
  <c r="AP19" i="2"/>
  <c r="J11" i="2"/>
  <c r="J22" i="2"/>
  <c r="J19" i="2" s="1"/>
  <c r="BA13" i="2" l="1"/>
  <c r="AZ35" i="2"/>
  <c r="K19" i="2"/>
  <c r="AR22" i="2"/>
  <c r="AT11" i="2"/>
  <c r="AS18" i="2"/>
  <c r="AS14" i="2"/>
  <c r="AS12" i="2"/>
  <c r="AS21" i="2"/>
  <c r="AQ19" i="2"/>
  <c r="K13" i="2"/>
  <c r="R12" i="2"/>
  <c r="R13" i="2"/>
  <c r="R14" i="2"/>
  <c r="R16" i="2"/>
  <c r="R17" i="2"/>
  <c r="L17" i="2"/>
  <c r="L18" i="2"/>
  <c r="BA35" i="2" l="1"/>
  <c r="BB13" i="2"/>
  <c r="AS22" i="2"/>
  <c r="AT21" i="2"/>
  <c r="AT18" i="2"/>
  <c r="AT14" i="2"/>
  <c r="AT12" i="2"/>
  <c r="AU11" i="2"/>
  <c r="AR19" i="2"/>
  <c r="AI28" i="2"/>
  <c r="BC13" i="2" l="1"/>
  <c r="BB35" i="2"/>
  <c r="AT22" i="2"/>
  <c r="AU12" i="2"/>
  <c r="AV11" i="2"/>
  <c r="AU21" i="2"/>
  <c r="AU14" i="2"/>
  <c r="AU18" i="2"/>
  <c r="AS19" i="2"/>
  <c r="L19" i="2"/>
  <c r="BD13" i="2" l="1"/>
  <c r="BC35" i="2"/>
  <c r="AU22" i="2"/>
  <c r="AV21" i="2"/>
  <c r="AV18" i="2"/>
  <c r="AV14" i="2"/>
  <c r="AV12" i="2"/>
  <c r="AW11" i="2"/>
  <c r="AT19" i="2"/>
  <c r="BE13" i="2" l="1"/>
  <c r="BD35" i="2"/>
  <c r="AV22" i="2"/>
  <c r="AW21" i="2"/>
  <c r="AW18" i="2"/>
  <c r="AW14" i="2"/>
  <c r="AX11" i="2"/>
  <c r="AW12" i="2"/>
  <c r="AU19" i="2"/>
  <c r="BE35" i="2" l="1"/>
  <c r="BF13" i="2"/>
  <c r="AW22" i="2"/>
  <c r="AX21" i="2"/>
  <c r="AX18" i="2"/>
  <c r="AX14" i="2"/>
  <c r="AY11" i="2"/>
  <c r="AX12" i="2"/>
  <c r="AV19" i="2"/>
  <c r="BG13" i="2" l="1"/>
  <c r="BF35" i="2"/>
  <c r="AX22" i="2"/>
  <c r="AY18" i="2"/>
  <c r="AY14" i="2"/>
  <c r="AY12" i="2"/>
  <c r="AZ11" i="2"/>
  <c r="AY21" i="2"/>
  <c r="AW19" i="2"/>
  <c r="BH13" i="2" l="1"/>
  <c r="BG35" i="2"/>
  <c r="AY22" i="2"/>
  <c r="AZ21" i="2"/>
  <c r="AZ18" i="2"/>
  <c r="AZ14" i="2"/>
  <c r="AZ12" i="2"/>
  <c r="BA11" i="2"/>
  <c r="AX19" i="2"/>
  <c r="BI13" i="2" l="1"/>
  <c r="BH35" i="2"/>
  <c r="AZ22" i="2"/>
  <c r="BA21" i="2"/>
  <c r="BA18" i="2"/>
  <c r="BA14" i="2"/>
  <c r="BA12" i="2"/>
  <c r="BB11" i="2"/>
  <c r="AY19" i="2"/>
  <c r="BJ13" i="2" l="1"/>
  <c r="BI35" i="2"/>
  <c r="BA22" i="2"/>
  <c r="BB14" i="2"/>
  <c r="BC11" i="2"/>
  <c r="BB21" i="2"/>
  <c r="BB18" i="2"/>
  <c r="BB12" i="2"/>
  <c r="AZ19" i="2"/>
  <c r="BK13" i="2" l="1"/>
  <c r="BJ35" i="2"/>
  <c r="BB22" i="2"/>
  <c r="BC21" i="2"/>
  <c r="BC18" i="2"/>
  <c r="BC14" i="2"/>
  <c r="BC12" i="2"/>
  <c r="BD11" i="2"/>
  <c r="BA19" i="2"/>
  <c r="BL13" i="2" l="1"/>
  <c r="BK35" i="2"/>
  <c r="BC22" i="2"/>
  <c r="BD12" i="2"/>
  <c r="BD21" i="2"/>
  <c r="BD22" i="2" s="1"/>
  <c r="BD18" i="2"/>
  <c r="BD14" i="2"/>
  <c r="BE11" i="2"/>
  <c r="BB19" i="2"/>
  <c r="BM13" i="2" l="1"/>
  <c r="BL35" i="2"/>
  <c r="BE21" i="2"/>
  <c r="BE22" i="2" s="1"/>
  <c r="BE18" i="2"/>
  <c r="BE14" i="2"/>
  <c r="BE12" i="2"/>
  <c r="BF11" i="2"/>
  <c r="BC19" i="2"/>
  <c r="BN13" i="2" l="1"/>
  <c r="BM35" i="2"/>
  <c r="BF21" i="2"/>
  <c r="BF22" i="2" s="1"/>
  <c r="BF18" i="2"/>
  <c r="BF14" i="2"/>
  <c r="BF12" i="2"/>
  <c r="BG11" i="2"/>
  <c r="BD19" i="2"/>
  <c r="BO13" i="2" l="1"/>
  <c r="BN35" i="2"/>
  <c r="BG12" i="2"/>
  <c r="BG21" i="2"/>
  <c r="BG22" i="2" s="1"/>
  <c r="BH11" i="2"/>
  <c r="BG18" i="2"/>
  <c r="BG14" i="2"/>
  <c r="BE19" i="2"/>
  <c r="BP13" i="2" l="1"/>
  <c r="BO35" i="2"/>
  <c r="BH12" i="2"/>
  <c r="BH18" i="2"/>
  <c r="BI11" i="2"/>
  <c r="BH14" i="2"/>
  <c r="BH21" i="2"/>
  <c r="BH22" i="2" s="1"/>
  <c r="BF19" i="2"/>
  <c r="BQ13" i="2" l="1"/>
  <c r="BP35" i="2"/>
  <c r="BI21" i="2"/>
  <c r="BI22" i="2" s="1"/>
  <c r="BI18" i="2"/>
  <c r="BI14" i="2"/>
  <c r="BI12" i="2"/>
  <c r="BJ11" i="2"/>
  <c r="BG19" i="2"/>
  <c r="BR13" i="2" l="1"/>
  <c r="BQ35" i="2"/>
  <c r="BJ21" i="2"/>
  <c r="BJ22" i="2" s="1"/>
  <c r="BJ18" i="2"/>
  <c r="BJ14" i="2"/>
  <c r="BK11" i="2"/>
  <c r="BJ12" i="2"/>
  <c r="BH19" i="2"/>
  <c r="BS13" i="2" l="1"/>
  <c r="BR35" i="2"/>
  <c r="BK12" i="2"/>
  <c r="BL11" i="2"/>
  <c r="BK21" i="2"/>
  <c r="BK22" i="2" s="1"/>
  <c r="BK14" i="2"/>
  <c r="BK18" i="2"/>
  <c r="BI19" i="2"/>
  <c r="BT13" i="2" l="1"/>
  <c r="BS35" i="2"/>
  <c r="BL21" i="2"/>
  <c r="BL22" i="2" s="1"/>
  <c r="BL12" i="2"/>
  <c r="BL18" i="2"/>
  <c r="BL14" i="2"/>
  <c r="BM11" i="2"/>
  <c r="BJ19" i="2"/>
  <c r="BU13" i="2" l="1"/>
  <c r="BT35" i="2"/>
  <c r="BN11" i="2"/>
  <c r="BM12" i="2"/>
  <c r="BM18" i="2"/>
  <c r="BM21" i="2"/>
  <c r="BM22" i="2" s="1"/>
  <c r="BM14" i="2"/>
  <c r="BK19" i="2"/>
  <c r="BU35" i="2" l="1"/>
  <c r="BV13" i="2"/>
  <c r="BN21" i="2"/>
  <c r="BN22" i="2" s="1"/>
  <c r="BO11" i="2"/>
  <c r="BN18" i="2"/>
  <c r="BN14" i="2"/>
  <c r="BN12" i="2"/>
  <c r="BL19" i="2"/>
  <c r="BW13" i="2" l="1"/>
  <c r="BV35" i="2"/>
  <c r="BO21" i="2"/>
  <c r="BO22" i="2" s="1"/>
  <c r="BO18" i="2"/>
  <c r="BO14" i="2"/>
  <c r="BO12" i="2"/>
  <c r="BP11" i="2"/>
  <c r="BM19" i="2"/>
  <c r="BX13" i="2" l="1"/>
  <c r="BW35" i="2"/>
  <c r="BP12" i="2"/>
  <c r="BP21" i="2"/>
  <c r="BP22" i="2" s="1"/>
  <c r="BP18" i="2"/>
  <c r="BP14" i="2"/>
  <c r="BQ11" i="2"/>
  <c r="BN19" i="2"/>
  <c r="BY13" i="2" l="1"/>
  <c r="BX35" i="2"/>
  <c r="BQ21" i="2"/>
  <c r="BQ22" i="2" s="1"/>
  <c r="BQ18" i="2"/>
  <c r="BQ14" i="2"/>
  <c r="BQ12" i="2"/>
  <c r="BR11" i="2"/>
  <c r="BO19" i="2"/>
  <c r="BZ13" i="2" l="1"/>
  <c r="BY35" i="2"/>
  <c r="BR12" i="2"/>
  <c r="BR14" i="2"/>
  <c r="BR21" i="2"/>
  <c r="BR22" i="2" s="1"/>
  <c r="BS11" i="2"/>
  <c r="BR18" i="2"/>
  <c r="BP19" i="2"/>
  <c r="CA13" i="2" l="1"/>
  <c r="BZ35" i="2"/>
  <c r="BS12" i="2"/>
  <c r="BT11" i="2"/>
  <c r="BS21" i="2"/>
  <c r="BS22" i="2" s="1"/>
  <c r="BS18" i="2"/>
  <c r="BS14" i="2"/>
  <c r="BQ19" i="2"/>
  <c r="CB13" i="2" l="1"/>
  <c r="CA35" i="2"/>
  <c r="BU11" i="2"/>
  <c r="BT12" i="2"/>
  <c r="BT18" i="2"/>
  <c r="BT14" i="2"/>
  <c r="BT21" i="2"/>
  <c r="BT22" i="2" s="1"/>
  <c r="BR19" i="2"/>
  <c r="CC13" i="2" l="1"/>
  <c r="CB35" i="2"/>
  <c r="BU21" i="2"/>
  <c r="BU22" i="2" s="1"/>
  <c r="BU18" i="2"/>
  <c r="BU14" i="2"/>
  <c r="BV11" i="2"/>
  <c r="BU12" i="2"/>
  <c r="BS19" i="2"/>
  <c r="CD13" i="2" l="1"/>
  <c r="CC35" i="2"/>
  <c r="BV12" i="2"/>
  <c r="BW11" i="2"/>
  <c r="BV18" i="2"/>
  <c r="BV14" i="2"/>
  <c r="BV21" i="2"/>
  <c r="BV22" i="2" s="1"/>
  <c r="BT19" i="2"/>
  <c r="CE13" i="2" l="1"/>
  <c r="CD35" i="2"/>
  <c r="BW12" i="2"/>
  <c r="BX11" i="2"/>
  <c r="BW21" i="2"/>
  <c r="BW22" i="2" s="1"/>
  <c r="BW14" i="2"/>
  <c r="BW18" i="2"/>
  <c r="BU19" i="2"/>
  <c r="CF13" i="2" l="1"/>
  <c r="CE35" i="2"/>
  <c r="BX14" i="2"/>
  <c r="BY11" i="2"/>
  <c r="BX12" i="2"/>
  <c r="BX21" i="2"/>
  <c r="BX22" i="2" s="1"/>
  <c r="BX18" i="2"/>
  <c r="BV19" i="2"/>
  <c r="CG13" i="2" l="1"/>
  <c r="CF35" i="2"/>
  <c r="BY21" i="2"/>
  <c r="BY22" i="2" s="1"/>
  <c r="BY18" i="2"/>
  <c r="BY14" i="2"/>
  <c r="BY12" i="2"/>
  <c r="BZ11" i="2"/>
  <c r="BW19" i="2"/>
  <c r="CG35" i="2" l="1"/>
  <c r="CH13" i="2"/>
  <c r="BZ12" i="2"/>
  <c r="CA11" i="2"/>
  <c r="BZ18" i="2"/>
  <c r="BZ21" i="2"/>
  <c r="BZ22" i="2" s="1"/>
  <c r="BZ14" i="2"/>
  <c r="BX19" i="2"/>
  <c r="CI13" i="2" l="1"/>
  <c r="CH35" i="2"/>
  <c r="CA12" i="2"/>
  <c r="CB11" i="2"/>
  <c r="CA18" i="2"/>
  <c r="CA21" i="2"/>
  <c r="CA22" i="2" s="1"/>
  <c r="CA14" i="2"/>
  <c r="BY19" i="2"/>
  <c r="CJ13" i="2" l="1"/>
  <c r="CI35" i="2"/>
  <c r="CB21" i="2"/>
  <c r="CB22" i="2" s="1"/>
  <c r="CB18" i="2"/>
  <c r="CB14" i="2"/>
  <c r="CB12" i="2"/>
  <c r="CC11" i="2"/>
  <c r="BZ19" i="2"/>
  <c r="CK13" i="2" l="1"/>
  <c r="CJ35" i="2"/>
  <c r="CC21" i="2"/>
  <c r="CC22" i="2" s="1"/>
  <c r="CC18" i="2"/>
  <c r="CC14" i="2"/>
  <c r="CD11" i="2"/>
  <c r="CC12" i="2"/>
  <c r="CA19" i="2"/>
  <c r="CK35" i="2" l="1"/>
  <c r="CL13" i="2"/>
  <c r="CD21" i="2"/>
  <c r="CD22" i="2" s="1"/>
  <c r="CD18" i="2"/>
  <c r="CD14" i="2"/>
  <c r="CE11" i="2"/>
  <c r="CD12" i="2"/>
  <c r="CB19" i="2"/>
  <c r="CM13" i="2" l="1"/>
  <c r="CL35" i="2"/>
  <c r="CE21" i="2"/>
  <c r="CE22" i="2" s="1"/>
  <c r="CE18" i="2"/>
  <c r="CE14" i="2"/>
  <c r="CE12" i="2"/>
  <c r="CF11" i="2"/>
  <c r="CC19" i="2"/>
  <c r="CN13" i="2" l="1"/>
  <c r="CM35" i="2"/>
  <c r="CF12" i="2"/>
  <c r="CF18" i="2"/>
  <c r="CF14" i="2"/>
  <c r="CG11" i="2"/>
  <c r="CF21" i="2"/>
  <c r="CF22" i="2" s="1"/>
  <c r="CD19" i="2"/>
  <c r="CN35" i="2" l="1"/>
  <c r="CO13" i="2"/>
  <c r="CG21" i="2"/>
  <c r="CG22" i="2" s="1"/>
  <c r="CG18" i="2"/>
  <c r="CG14" i="2"/>
  <c r="CG12" i="2"/>
  <c r="CH11" i="2"/>
  <c r="CE19" i="2"/>
  <c r="CP13" i="2" l="1"/>
  <c r="CO35" i="2"/>
  <c r="CH12" i="2"/>
  <c r="CH21" i="2"/>
  <c r="CH22" i="2" s="1"/>
  <c r="CH18" i="2"/>
  <c r="CI11" i="2"/>
  <c r="CH14" i="2"/>
  <c r="CF19" i="2"/>
  <c r="CQ13" i="2" l="1"/>
  <c r="CP35" i="2"/>
  <c r="CI12" i="2"/>
  <c r="CJ11" i="2"/>
  <c r="CI14" i="2"/>
  <c r="CI21" i="2"/>
  <c r="CI22" i="2" s="1"/>
  <c r="CI18" i="2"/>
  <c r="CG19" i="2"/>
  <c r="CR13" i="2" l="1"/>
  <c r="CQ35" i="2"/>
  <c r="CJ21" i="2"/>
  <c r="CJ22" i="2" s="1"/>
  <c r="CJ18" i="2"/>
  <c r="CJ14" i="2"/>
  <c r="CK11" i="2"/>
  <c r="CJ12" i="2"/>
  <c r="CH19" i="2"/>
  <c r="CS13" i="2" l="1"/>
  <c r="CR35" i="2"/>
  <c r="CK21" i="2"/>
  <c r="CK22" i="2" s="1"/>
  <c r="CK18" i="2"/>
  <c r="CK14" i="2"/>
  <c r="CL11" i="2"/>
  <c r="CK12" i="2"/>
  <c r="CI19" i="2"/>
  <c r="CS35" i="2" l="1"/>
  <c r="CT13" i="2"/>
  <c r="CL21" i="2"/>
  <c r="CL22" i="2" s="1"/>
  <c r="CL18" i="2"/>
  <c r="CL14" i="2"/>
  <c r="CL12" i="2"/>
  <c r="CM11" i="2"/>
  <c r="CJ19" i="2"/>
  <c r="CU13" i="2" l="1"/>
  <c r="CT35" i="2"/>
  <c r="CM12" i="2"/>
  <c r="CN11" i="2"/>
  <c r="CM18" i="2"/>
  <c r="CM21" i="2"/>
  <c r="CM22" i="2" s="1"/>
  <c r="CM14" i="2"/>
  <c r="CK19" i="2"/>
  <c r="CV13" i="2" l="1"/>
  <c r="CU35" i="2"/>
  <c r="CN18" i="2"/>
  <c r="CN14" i="2"/>
  <c r="CN12" i="2"/>
  <c r="CO11" i="2"/>
  <c r="CN21" i="2"/>
  <c r="CN22" i="2" s="1"/>
  <c r="CL19" i="2"/>
  <c r="CW13" i="2" l="1"/>
  <c r="CV35" i="2"/>
  <c r="CO12" i="2"/>
  <c r="CP11" i="2"/>
  <c r="CO21" i="2"/>
  <c r="CO22" i="2" s="1"/>
  <c r="CO18" i="2"/>
  <c r="CO14" i="2"/>
  <c r="CM19" i="2"/>
  <c r="CX13" i="2" l="1"/>
  <c r="CW35" i="2"/>
  <c r="CQ11" i="2"/>
  <c r="CP14" i="2"/>
  <c r="CP21" i="2"/>
  <c r="CP22" i="2" s="1"/>
  <c r="CP18" i="2"/>
  <c r="CP12" i="2"/>
  <c r="CN19" i="2"/>
  <c r="CY13" i="2" l="1"/>
  <c r="CX35" i="2"/>
  <c r="CQ12" i="2"/>
  <c r="CR11" i="2"/>
  <c r="CQ21" i="2"/>
  <c r="CQ22" i="2" s="1"/>
  <c r="CQ18" i="2"/>
  <c r="CQ14" i="2"/>
  <c r="CO19" i="2"/>
  <c r="CZ13" i="2" l="1"/>
  <c r="CY35" i="2"/>
  <c r="CR12" i="2"/>
  <c r="CS11" i="2"/>
  <c r="CR21" i="2"/>
  <c r="CR22" i="2" s="1"/>
  <c r="CR14" i="2"/>
  <c r="CR18" i="2"/>
  <c r="CP19" i="2"/>
  <c r="DA13" i="2" l="1"/>
  <c r="CZ35" i="2"/>
  <c r="CS21" i="2"/>
  <c r="CS22" i="2" s="1"/>
  <c r="CS18" i="2"/>
  <c r="CS14" i="2"/>
  <c r="CT11" i="2"/>
  <c r="CS12" i="2"/>
  <c r="CQ19" i="2"/>
  <c r="DB13" i="2" l="1"/>
  <c r="DA35" i="2"/>
  <c r="CU11" i="2"/>
  <c r="CT12" i="2"/>
  <c r="CT14" i="2"/>
  <c r="CT21" i="2"/>
  <c r="CT22" i="2" s="1"/>
  <c r="CT18" i="2"/>
  <c r="CR19" i="2"/>
  <c r="DC13" i="2" l="1"/>
  <c r="DB35" i="2"/>
  <c r="CU21" i="2"/>
  <c r="CU22" i="2" s="1"/>
  <c r="CU18" i="2"/>
  <c r="CU14" i="2"/>
  <c r="CU12" i="2"/>
  <c r="CV11" i="2"/>
  <c r="CS19" i="2"/>
  <c r="DD13" i="2" l="1"/>
  <c r="DC35" i="2"/>
  <c r="CW11" i="2"/>
  <c r="CV14" i="2"/>
  <c r="CV12" i="2"/>
  <c r="CV21" i="2"/>
  <c r="CV22" i="2" s="1"/>
  <c r="CV18" i="2"/>
  <c r="CT19" i="2"/>
  <c r="DE13" i="2" l="1"/>
  <c r="DD35" i="2"/>
  <c r="CW21" i="2"/>
  <c r="CW22" i="2" s="1"/>
  <c r="CW18" i="2"/>
  <c r="CW14" i="2"/>
  <c r="CW12" i="2"/>
  <c r="CX11" i="2"/>
  <c r="CU19" i="2"/>
  <c r="DF13" i="2" l="1"/>
  <c r="DE35" i="2"/>
  <c r="CX14" i="2"/>
  <c r="CX12" i="2"/>
  <c r="CX21" i="2"/>
  <c r="CX22" i="2" s="1"/>
  <c r="CX18" i="2"/>
  <c r="CY11" i="2"/>
  <c r="CV19" i="2"/>
  <c r="DG13" i="2" l="1"/>
  <c r="DF35" i="2"/>
  <c r="CY12" i="2"/>
  <c r="CZ11" i="2"/>
  <c r="CY18" i="2"/>
  <c r="CY14" i="2"/>
  <c r="CY21" i="2"/>
  <c r="CY22" i="2" s="1"/>
  <c r="CW19" i="2"/>
  <c r="DH13" i="2" l="1"/>
  <c r="DG35" i="2"/>
  <c r="DA11" i="2"/>
  <c r="CZ12" i="2"/>
  <c r="CZ21" i="2"/>
  <c r="CZ22" i="2" s="1"/>
  <c r="CZ18" i="2"/>
  <c r="CZ14" i="2"/>
  <c r="CX19" i="2"/>
  <c r="DI13" i="2" l="1"/>
  <c r="DH35" i="2"/>
  <c r="DB11" i="2"/>
  <c r="DA12" i="2"/>
  <c r="DA18" i="2"/>
  <c r="DA21" i="2"/>
  <c r="DA22" i="2" s="1"/>
  <c r="DA14" i="2"/>
  <c r="CY19" i="2"/>
  <c r="DI35" i="2" l="1"/>
  <c r="DJ13" i="2"/>
  <c r="DB21" i="2"/>
  <c r="DB22" i="2" s="1"/>
  <c r="DB18" i="2"/>
  <c r="DB14" i="2"/>
  <c r="DB12" i="2"/>
  <c r="DC11" i="2"/>
  <c r="CZ19" i="2"/>
  <c r="DK13" i="2" l="1"/>
  <c r="DJ35" i="2"/>
  <c r="DC21" i="2"/>
  <c r="DC22" i="2" s="1"/>
  <c r="DC18" i="2"/>
  <c r="DC14" i="2"/>
  <c r="DC12" i="2"/>
  <c r="DD11" i="2"/>
  <c r="DA19" i="2"/>
  <c r="DL13" i="2" l="1"/>
  <c r="DK35" i="2"/>
  <c r="DE11" i="2"/>
  <c r="DD21" i="2"/>
  <c r="DD22" i="2" s="1"/>
  <c r="DD18" i="2"/>
  <c r="DD14" i="2"/>
  <c r="DD12" i="2"/>
  <c r="DB19" i="2"/>
  <c r="DL35" i="2" l="1"/>
  <c r="DM13" i="2"/>
  <c r="DE12" i="2"/>
  <c r="DF11" i="2"/>
  <c r="DE21" i="2"/>
  <c r="DE22" i="2" s="1"/>
  <c r="DE18" i="2"/>
  <c r="DE14" i="2"/>
  <c r="DC19" i="2"/>
  <c r="DN13" i="2" l="1"/>
  <c r="DM35" i="2"/>
  <c r="DF12" i="2"/>
  <c r="DG11" i="2"/>
  <c r="DF21" i="2"/>
  <c r="DF22" i="2" s="1"/>
  <c r="DF14" i="2"/>
  <c r="DF18" i="2"/>
  <c r="DD19" i="2"/>
  <c r="DO13" i="2" l="1"/>
  <c r="DN35" i="2"/>
  <c r="DG21" i="2"/>
  <c r="DG22" i="2" s="1"/>
  <c r="DG18" i="2"/>
  <c r="DG14" i="2"/>
  <c r="DG12" i="2"/>
  <c r="DH11" i="2"/>
  <c r="DE19" i="2"/>
  <c r="DP13" i="2" l="1"/>
  <c r="DO35" i="2"/>
  <c r="DH21" i="2"/>
  <c r="DH22" i="2" s="1"/>
  <c r="DH18" i="2"/>
  <c r="DH14" i="2"/>
  <c r="DH12" i="2"/>
  <c r="DI11" i="2"/>
  <c r="DF19" i="2"/>
  <c r="DQ13" i="2" l="1"/>
  <c r="DP35" i="2"/>
  <c r="DI21" i="2"/>
  <c r="DI22" i="2" s="1"/>
  <c r="DI18" i="2"/>
  <c r="DI14" i="2"/>
  <c r="DJ11" i="2"/>
  <c r="DI12" i="2"/>
  <c r="DG19" i="2"/>
  <c r="DR13" i="2" l="1"/>
  <c r="DQ35" i="2"/>
  <c r="DK11" i="2"/>
  <c r="DJ12" i="2"/>
  <c r="DJ18" i="2"/>
  <c r="DJ21" i="2"/>
  <c r="DJ22" i="2" s="1"/>
  <c r="DJ14" i="2"/>
  <c r="DH19" i="2"/>
  <c r="DS13" i="2" l="1"/>
  <c r="DR35" i="2"/>
  <c r="DK12" i="2"/>
  <c r="DL11" i="2"/>
  <c r="DK18" i="2"/>
  <c r="DK21" i="2"/>
  <c r="DK22" i="2" s="1"/>
  <c r="DK14" i="2"/>
  <c r="DI19" i="2"/>
  <c r="DT13" i="2" l="1"/>
  <c r="DS35" i="2"/>
  <c r="DL12" i="2"/>
  <c r="DM11" i="2"/>
  <c r="DL21" i="2"/>
  <c r="DL22" i="2" s="1"/>
  <c r="DL18" i="2"/>
  <c r="DL14" i="2"/>
  <c r="DJ19" i="2"/>
  <c r="DU13" i="2" l="1"/>
  <c r="DT35" i="2"/>
  <c r="DM12" i="2"/>
  <c r="DN11" i="2"/>
  <c r="DM21" i="2"/>
  <c r="DM22" i="2" s="1"/>
  <c r="DM18" i="2"/>
  <c r="DM14" i="2"/>
  <c r="DK19" i="2"/>
  <c r="DV13" i="2" l="1"/>
  <c r="DU35" i="2"/>
  <c r="DN14" i="2"/>
  <c r="DO11" i="2"/>
  <c r="DN21" i="2"/>
  <c r="DN22" i="2" s="1"/>
  <c r="DN18" i="2"/>
  <c r="DN12" i="2"/>
  <c r="DL19" i="2"/>
  <c r="DW13" i="2" l="1"/>
  <c r="DV35" i="2"/>
  <c r="DO12" i="2"/>
  <c r="DP11" i="2"/>
  <c r="DO18" i="2"/>
  <c r="DO14" i="2"/>
  <c r="DO21" i="2"/>
  <c r="DO22" i="2" s="1"/>
  <c r="DM19" i="2"/>
  <c r="DX13" i="2" l="1"/>
  <c r="DW35" i="2"/>
  <c r="DP21" i="2"/>
  <c r="DP22" i="2" s="1"/>
  <c r="DP18" i="2"/>
  <c r="DP14" i="2"/>
  <c r="DP12" i="2"/>
  <c r="DQ11" i="2"/>
  <c r="DN19" i="2"/>
  <c r="DY13" i="2" l="1"/>
  <c r="DX35" i="2"/>
  <c r="DQ21" i="2"/>
  <c r="DQ22" i="2" s="1"/>
  <c r="DQ18" i="2"/>
  <c r="DQ14" i="2"/>
  <c r="DR11" i="2"/>
  <c r="DQ12" i="2"/>
  <c r="DO19" i="2"/>
  <c r="DZ13" i="2" l="1"/>
  <c r="DY35" i="2"/>
  <c r="DS11" i="2"/>
  <c r="DR18" i="2"/>
  <c r="DR14" i="2"/>
  <c r="DR21" i="2"/>
  <c r="DR22" i="2" s="1"/>
  <c r="DR12" i="2"/>
  <c r="DP19" i="2"/>
  <c r="EA13" i="2" l="1"/>
  <c r="DZ35" i="2"/>
  <c r="DT11" i="2"/>
  <c r="DS14" i="2"/>
  <c r="DS21" i="2"/>
  <c r="DS22" i="2" s="1"/>
  <c r="DS18" i="2"/>
  <c r="DS12" i="2"/>
  <c r="DQ19" i="2"/>
  <c r="EB13" i="2" l="1"/>
  <c r="EA35" i="2"/>
  <c r="DT21" i="2"/>
  <c r="DT22" i="2" s="1"/>
  <c r="DT18" i="2"/>
  <c r="DT14" i="2"/>
  <c r="DT12" i="2"/>
  <c r="DU11" i="2"/>
  <c r="DR19" i="2"/>
  <c r="EC13" i="2" l="1"/>
  <c r="EB35" i="2"/>
  <c r="DV11" i="2"/>
  <c r="DU18" i="2"/>
  <c r="DU14" i="2"/>
  <c r="DU12" i="2"/>
  <c r="DU21" i="2"/>
  <c r="DU22" i="2" s="1"/>
  <c r="DS19" i="2"/>
  <c r="ED13" i="2" l="1"/>
  <c r="EC35" i="2"/>
  <c r="DV18" i="2"/>
  <c r="DV14" i="2"/>
  <c r="DV12" i="2"/>
  <c r="DW11" i="2"/>
  <c r="DV21" i="2"/>
  <c r="DV22" i="2" s="1"/>
  <c r="DT19" i="2"/>
  <c r="EE13" i="2" l="1"/>
  <c r="ED35" i="2"/>
  <c r="DX11" i="2"/>
  <c r="DW12" i="2"/>
  <c r="DW21" i="2"/>
  <c r="DW22" i="2" s="1"/>
  <c r="DW18" i="2"/>
  <c r="DW14" i="2"/>
  <c r="DU19" i="2"/>
  <c r="EF13" i="2" l="1"/>
  <c r="EE35" i="2"/>
  <c r="DY11" i="2"/>
  <c r="DX21" i="2"/>
  <c r="DX22" i="2" s="1"/>
  <c r="DX18" i="2"/>
  <c r="DX14" i="2"/>
  <c r="DX12" i="2"/>
  <c r="DV19" i="2"/>
  <c r="EG13" i="2" l="1"/>
  <c r="EF35" i="2"/>
  <c r="DY12" i="2"/>
  <c r="DY18" i="2"/>
  <c r="DY14" i="2"/>
  <c r="DZ11" i="2"/>
  <c r="DY21" i="2"/>
  <c r="DY22" i="2" s="1"/>
  <c r="DW19" i="2"/>
  <c r="EG35" i="2" l="1"/>
  <c r="EH13" i="2"/>
  <c r="EA11" i="2"/>
  <c r="DZ18" i="2"/>
  <c r="DZ14" i="2"/>
  <c r="DZ12" i="2"/>
  <c r="DZ21" i="2"/>
  <c r="DZ22" i="2" s="1"/>
  <c r="DX19" i="2"/>
  <c r="EI13" i="2" l="1"/>
  <c r="EH35" i="2"/>
  <c r="EA21" i="2"/>
  <c r="EA22" i="2" s="1"/>
  <c r="EA18" i="2"/>
  <c r="EA14" i="2"/>
  <c r="EA12" i="2"/>
  <c r="EB11" i="2"/>
  <c r="DY19" i="2"/>
  <c r="EJ13" i="2" l="1"/>
  <c r="EI35" i="2"/>
  <c r="EB14" i="2"/>
  <c r="EB12" i="2"/>
  <c r="EB21" i="2"/>
  <c r="EB22" i="2" s="1"/>
  <c r="EC11" i="2"/>
  <c r="EB18" i="2"/>
  <c r="DZ19" i="2"/>
  <c r="EJ35" i="2" l="1"/>
  <c r="EK13" i="2"/>
  <c r="ED11" i="2"/>
  <c r="EC21" i="2"/>
  <c r="EC22" i="2" s="1"/>
  <c r="EC18" i="2"/>
  <c r="EC14" i="2"/>
  <c r="EC12" i="2"/>
  <c r="EA19" i="2"/>
  <c r="EK35" i="2" l="1"/>
  <c r="EL13" i="2"/>
  <c r="ED18" i="2"/>
  <c r="ED21" i="2"/>
  <c r="ED22" i="2" s="1"/>
  <c r="EE11" i="2"/>
  <c r="ED14" i="2"/>
  <c r="ED12" i="2"/>
  <c r="EB19" i="2"/>
  <c r="EM13" i="2" l="1"/>
  <c r="EL35" i="2"/>
  <c r="EF11" i="2"/>
  <c r="EE18" i="2"/>
  <c r="EE12" i="2"/>
  <c r="EE21" i="2"/>
  <c r="EE22" i="2" s="1"/>
  <c r="EE14" i="2"/>
  <c r="EC19" i="2"/>
  <c r="EN13" i="2" l="1"/>
  <c r="EM35" i="2"/>
  <c r="EF12" i="2"/>
  <c r="EF21" i="2"/>
  <c r="EF22" i="2" s="1"/>
  <c r="EF18" i="2"/>
  <c r="EF14" i="2"/>
  <c r="EG11" i="2"/>
  <c r="ED19" i="2"/>
  <c r="EO13" i="2" l="1"/>
  <c r="EN35" i="2"/>
  <c r="EG12" i="2"/>
  <c r="EG14" i="2"/>
  <c r="EG21" i="2"/>
  <c r="EG22" i="2" s="1"/>
  <c r="EG18" i="2"/>
  <c r="EH11" i="2"/>
  <c r="EE19" i="2"/>
  <c r="EP13" i="2" l="1"/>
  <c r="EO35" i="2"/>
  <c r="EI11" i="2"/>
  <c r="EH18" i="2"/>
  <c r="EH12" i="2"/>
  <c r="EH21" i="2"/>
  <c r="EH22" i="2" s="1"/>
  <c r="EH14" i="2"/>
  <c r="EF19" i="2"/>
  <c r="EQ13" i="2" l="1"/>
  <c r="EP35" i="2"/>
  <c r="EI21" i="2"/>
  <c r="EI22" i="2" s="1"/>
  <c r="EI18" i="2"/>
  <c r="EI14" i="2"/>
  <c r="EI12" i="2"/>
  <c r="EJ11" i="2"/>
  <c r="EG19" i="2"/>
  <c r="ER13" i="2" l="1"/>
  <c r="EQ35" i="2"/>
  <c r="EJ12" i="2"/>
  <c r="EJ18" i="2"/>
  <c r="EJ14" i="2"/>
  <c r="EJ21" i="2"/>
  <c r="EJ22" i="2" s="1"/>
  <c r="EK11" i="2"/>
  <c r="EH19" i="2"/>
  <c r="ES13" i="2" l="1"/>
  <c r="ER35" i="2"/>
  <c r="EK21" i="2"/>
  <c r="EK22" i="2" s="1"/>
  <c r="EK18" i="2"/>
  <c r="EK14" i="2"/>
  <c r="EK12" i="2"/>
  <c r="EL11" i="2"/>
  <c r="EI19" i="2"/>
  <c r="ES35" i="2" l="1"/>
  <c r="ET13" i="2"/>
  <c r="EL21" i="2"/>
  <c r="EL22" i="2" s="1"/>
  <c r="EL18" i="2"/>
  <c r="EL14" i="2"/>
  <c r="EL12" i="2"/>
  <c r="EM11" i="2"/>
  <c r="EJ19" i="2"/>
  <c r="EU13" i="2" l="1"/>
  <c r="ET35" i="2"/>
  <c r="EN11" i="2"/>
  <c r="EM14" i="2"/>
  <c r="EM21" i="2"/>
  <c r="EM22" i="2" s="1"/>
  <c r="EM18" i="2"/>
  <c r="EM12" i="2"/>
  <c r="EK19" i="2"/>
  <c r="EV13" i="2" l="1"/>
  <c r="EU35" i="2"/>
  <c r="EO11" i="2"/>
  <c r="EN18" i="2"/>
  <c r="EN21" i="2"/>
  <c r="EN22" i="2" s="1"/>
  <c r="EN14" i="2"/>
  <c r="EN12" i="2"/>
  <c r="EL19" i="2"/>
  <c r="EW13" i="2" l="1"/>
  <c r="EV35" i="2"/>
  <c r="EO18" i="2"/>
  <c r="EO14" i="2"/>
  <c r="EP11" i="2"/>
  <c r="EO12" i="2"/>
  <c r="EO21" i="2"/>
  <c r="EO22" i="2" s="1"/>
  <c r="EM19" i="2"/>
  <c r="EW35" i="2" l="1"/>
  <c r="EX13" i="2"/>
  <c r="EQ11" i="2"/>
  <c r="EP12" i="2"/>
  <c r="EP21" i="2"/>
  <c r="EP22" i="2" s="1"/>
  <c r="EP18" i="2"/>
  <c r="EP14" i="2"/>
  <c r="EN19" i="2"/>
  <c r="EY13" i="2" l="1"/>
  <c r="EX35" i="2"/>
  <c r="EQ18" i="2"/>
  <c r="EQ14" i="2"/>
  <c r="EQ12" i="2"/>
  <c r="ER11" i="2"/>
  <c r="EQ21" i="2"/>
  <c r="EQ22" i="2" s="1"/>
  <c r="EO19" i="2"/>
  <c r="EZ13" i="2" l="1"/>
  <c r="EY35" i="2"/>
  <c r="ER21" i="2"/>
  <c r="ER22" i="2" s="1"/>
  <c r="ER18" i="2"/>
  <c r="ER14" i="2"/>
  <c r="ER12" i="2"/>
  <c r="ES11" i="2"/>
  <c r="EP19" i="2"/>
  <c r="FA13" i="2" l="1"/>
  <c r="EZ35" i="2"/>
  <c r="ES14" i="2"/>
  <c r="ES12" i="2"/>
  <c r="ET11" i="2"/>
  <c r="ES21" i="2"/>
  <c r="ES22" i="2" s="1"/>
  <c r="ES18" i="2"/>
  <c r="EQ19" i="2"/>
  <c r="FB13" i="2" l="1"/>
  <c r="FA35" i="2"/>
  <c r="EU11" i="2"/>
  <c r="ET14" i="2"/>
  <c r="ET21" i="2"/>
  <c r="ET22" i="2" s="1"/>
  <c r="ET12" i="2"/>
  <c r="ET18" i="2"/>
  <c r="ER19" i="2"/>
  <c r="FC13" i="2" l="1"/>
  <c r="FB35" i="2"/>
  <c r="EU21" i="2"/>
  <c r="EU22" i="2" s="1"/>
  <c r="EV11" i="2"/>
  <c r="EU18" i="2"/>
  <c r="EU14" i="2"/>
  <c r="EU12" i="2"/>
  <c r="ES19" i="2"/>
  <c r="FD13" i="2" l="1"/>
  <c r="FC35" i="2"/>
  <c r="EV21" i="2"/>
  <c r="EV22" i="2" s="1"/>
  <c r="EV14" i="2"/>
  <c r="EW11" i="2"/>
  <c r="EV18" i="2"/>
  <c r="EV12" i="2"/>
  <c r="ET19" i="2"/>
  <c r="FE13" i="2" l="1"/>
  <c r="FD35" i="2"/>
  <c r="EX11" i="2"/>
  <c r="EW21" i="2"/>
  <c r="EW22" i="2" s="1"/>
  <c r="EW12" i="2"/>
  <c r="EW18" i="2"/>
  <c r="EW14" i="2"/>
  <c r="EU19" i="2"/>
  <c r="FE35" i="2" l="1"/>
  <c r="FF13" i="2"/>
  <c r="EX14" i="2"/>
  <c r="EX12" i="2"/>
  <c r="EY11" i="2"/>
  <c r="EX21" i="2"/>
  <c r="EX22" i="2" s="1"/>
  <c r="EX18" i="2"/>
  <c r="EV19" i="2"/>
  <c r="FG13" i="2" l="1"/>
  <c r="FF35" i="2"/>
  <c r="EY21" i="2"/>
  <c r="EY22" i="2" s="1"/>
  <c r="EY18" i="2"/>
  <c r="EY14" i="2"/>
  <c r="EY12" i="2"/>
  <c r="EZ11" i="2"/>
  <c r="EW19" i="2"/>
  <c r="FH13" i="2" l="1"/>
  <c r="FG35" i="2"/>
  <c r="EZ21" i="2"/>
  <c r="EZ22" i="2" s="1"/>
  <c r="EZ14" i="2"/>
  <c r="EZ12" i="2"/>
  <c r="FA11" i="2"/>
  <c r="EZ18" i="2"/>
  <c r="EX19" i="2"/>
  <c r="FH35" i="2" l="1"/>
  <c r="FI13" i="2"/>
  <c r="FA21" i="2"/>
  <c r="FA22" i="2" s="1"/>
  <c r="FA18" i="2"/>
  <c r="FA14" i="2"/>
  <c r="FA12" i="2"/>
  <c r="FB11" i="2"/>
  <c r="EY19" i="2"/>
  <c r="FJ13" i="2" l="1"/>
  <c r="FI35" i="2"/>
  <c r="FC11" i="2"/>
  <c r="FB18" i="2"/>
  <c r="FB12" i="2"/>
  <c r="FB14" i="2"/>
  <c r="FB21" i="2"/>
  <c r="FB22" i="2" s="1"/>
  <c r="EZ19" i="2"/>
  <c r="FK13" i="2" l="1"/>
  <c r="FJ35" i="2"/>
  <c r="FC12" i="2"/>
  <c r="FD11" i="2"/>
  <c r="FC21" i="2"/>
  <c r="FC22" i="2" s="1"/>
  <c r="FC18" i="2"/>
  <c r="FC14" i="2"/>
  <c r="FA19" i="2"/>
  <c r="FL13" i="2" l="1"/>
  <c r="FK35" i="2"/>
  <c r="FD21" i="2"/>
  <c r="FD22" i="2" s="1"/>
  <c r="FD14" i="2"/>
  <c r="FE11" i="2"/>
  <c r="FD18" i="2"/>
  <c r="FD12" i="2"/>
  <c r="FB19" i="2"/>
  <c r="FM13" i="2" l="1"/>
  <c r="FL35" i="2"/>
  <c r="FE18" i="2"/>
  <c r="FE14" i="2"/>
  <c r="FF11" i="2"/>
  <c r="FE12" i="2"/>
  <c r="FE21" i="2"/>
  <c r="FE22" i="2" s="1"/>
  <c r="FC19" i="2"/>
  <c r="FN13" i="2" l="1"/>
  <c r="FM35" i="2"/>
  <c r="FG11" i="2"/>
  <c r="FF12" i="2"/>
  <c r="FF21" i="2"/>
  <c r="FF22" i="2" s="1"/>
  <c r="FF18" i="2"/>
  <c r="FF14" i="2"/>
  <c r="FD19" i="2"/>
  <c r="FO13" i="2" l="1"/>
  <c r="FN35" i="2"/>
  <c r="FG12" i="2"/>
  <c r="FH11" i="2"/>
  <c r="FG18" i="2"/>
  <c r="FG14" i="2"/>
  <c r="FG21" i="2"/>
  <c r="FG22" i="2" s="1"/>
  <c r="FE19" i="2"/>
  <c r="FP13" i="2" l="1"/>
  <c r="FO35" i="2"/>
  <c r="FI11" i="2"/>
  <c r="FH12" i="2"/>
  <c r="FH21" i="2"/>
  <c r="FH22" i="2" s="1"/>
  <c r="FH18" i="2"/>
  <c r="FH14" i="2"/>
  <c r="FF19" i="2"/>
  <c r="FP35" i="2" l="1"/>
  <c r="FQ13" i="2"/>
  <c r="FI14" i="2"/>
  <c r="FI12" i="2"/>
  <c r="FJ11" i="2"/>
  <c r="FI21" i="2"/>
  <c r="FI22" i="2" s="1"/>
  <c r="FI18" i="2"/>
  <c r="FG19" i="2"/>
  <c r="FQ35" i="2" l="1"/>
  <c r="FR13" i="2"/>
  <c r="FJ18" i="2"/>
  <c r="FJ12" i="2"/>
  <c r="FJ21" i="2"/>
  <c r="FJ22" i="2" s="1"/>
  <c r="FJ14" i="2"/>
  <c r="FK11" i="2"/>
  <c r="FH19" i="2"/>
  <c r="FS13" i="2" l="1"/>
  <c r="FR35" i="2"/>
  <c r="FK14" i="2"/>
  <c r="FK12" i="2"/>
  <c r="FL11" i="2"/>
  <c r="FK21" i="2"/>
  <c r="FK22" i="2" s="1"/>
  <c r="FK18" i="2"/>
  <c r="FI19" i="2"/>
  <c r="FT13" i="2" l="1"/>
  <c r="FS35" i="2"/>
  <c r="FL21" i="2"/>
  <c r="FL22" i="2" s="1"/>
  <c r="FL18" i="2"/>
  <c r="FL14" i="2"/>
  <c r="FM11" i="2"/>
  <c r="FL12" i="2"/>
  <c r="FJ19" i="2"/>
  <c r="FU13" i="2" l="1"/>
  <c r="FT35" i="2"/>
  <c r="FM14" i="2"/>
  <c r="FN11" i="2"/>
  <c r="FM12" i="2"/>
  <c r="FM21" i="2"/>
  <c r="FM22" i="2" s="1"/>
  <c r="FM18" i="2"/>
  <c r="FK19" i="2"/>
  <c r="FU35" i="2" l="1"/>
  <c r="FV13" i="2"/>
  <c r="FN21" i="2"/>
  <c r="FN22" i="2" s="1"/>
  <c r="FN18" i="2"/>
  <c r="FN14" i="2"/>
  <c r="FN12" i="2"/>
  <c r="FO11" i="2"/>
  <c r="FL19" i="2"/>
  <c r="FW13" i="2" l="1"/>
  <c r="FV35" i="2"/>
  <c r="FO21" i="2"/>
  <c r="FO22" i="2" s="1"/>
  <c r="FO18" i="2"/>
  <c r="FO14" i="2"/>
  <c r="FO12" i="2"/>
  <c r="FP11" i="2"/>
  <c r="FM19" i="2"/>
  <c r="FX13" i="2" l="1"/>
  <c r="FW35" i="2"/>
  <c r="FP12" i="2"/>
  <c r="FP21" i="2"/>
  <c r="FP22" i="2" s="1"/>
  <c r="FP18" i="2"/>
  <c r="FP14" i="2"/>
  <c r="FQ11" i="2"/>
  <c r="FN19" i="2"/>
  <c r="FX35" i="2" l="1"/>
  <c r="FY13" i="2"/>
  <c r="FQ21" i="2"/>
  <c r="FQ22" i="2" s="1"/>
  <c r="FQ18" i="2"/>
  <c r="FQ14" i="2"/>
  <c r="FQ12" i="2"/>
  <c r="FR11" i="2"/>
  <c r="FO19" i="2"/>
  <c r="FY35" i="2" l="1"/>
  <c r="FZ13" i="2"/>
  <c r="FR21" i="2"/>
  <c r="FR22" i="2" s="1"/>
  <c r="FR14" i="2"/>
  <c r="FR18" i="2"/>
  <c r="FR12" i="2"/>
  <c r="FS11" i="2"/>
  <c r="FP19" i="2"/>
  <c r="GA13" i="2" l="1"/>
  <c r="FZ35" i="2"/>
  <c r="FS21" i="2"/>
  <c r="FS22" i="2" s="1"/>
  <c r="FS18" i="2"/>
  <c r="FS14" i="2"/>
  <c r="FS12" i="2"/>
  <c r="FT11" i="2"/>
  <c r="FQ19" i="2"/>
  <c r="GB13" i="2" l="1"/>
  <c r="GA35" i="2"/>
  <c r="FT14" i="2"/>
  <c r="FT12" i="2"/>
  <c r="FU11" i="2"/>
  <c r="FT18" i="2"/>
  <c r="FT21" i="2"/>
  <c r="FT22" i="2" s="1"/>
  <c r="FR19" i="2"/>
  <c r="GC13" i="2" l="1"/>
  <c r="GB35" i="2"/>
  <c r="FU14" i="2"/>
  <c r="FV11" i="2"/>
  <c r="FU12" i="2"/>
  <c r="FU18" i="2"/>
  <c r="FU21" i="2"/>
  <c r="FU22" i="2" s="1"/>
  <c r="FS19" i="2"/>
  <c r="GD13" i="2" l="1"/>
  <c r="GC35" i="2"/>
  <c r="FV14" i="2"/>
  <c r="FW11" i="2"/>
  <c r="FV12" i="2"/>
  <c r="FV21" i="2"/>
  <c r="FV22" i="2" s="1"/>
  <c r="FV18" i="2"/>
  <c r="FT19" i="2"/>
  <c r="GE13" i="2" l="1"/>
  <c r="GD35" i="2"/>
  <c r="FW14" i="2"/>
  <c r="FW12" i="2"/>
  <c r="FX11" i="2"/>
  <c r="FW21" i="2"/>
  <c r="FW22" i="2" s="1"/>
  <c r="FW18" i="2"/>
  <c r="FU19" i="2"/>
  <c r="GF13" i="2" l="1"/>
  <c r="GE35" i="2"/>
  <c r="FX14" i="2"/>
  <c r="FY11" i="2"/>
  <c r="FX12" i="2"/>
  <c r="FX21" i="2"/>
  <c r="FX22" i="2" s="1"/>
  <c r="FX18" i="2"/>
  <c r="FV19" i="2"/>
  <c r="GG13" i="2" l="1"/>
  <c r="GF35" i="2"/>
  <c r="FY14" i="2"/>
  <c r="FY21" i="2"/>
  <c r="FY22" i="2" s="1"/>
  <c r="FY12" i="2"/>
  <c r="FZ11" i="2"/>
  <c r="FY18" i="2"/>
  <c r="FW19" i="2"/>
  <c r="GH13" i="2" l="1"/>
  <c r="GG35" i="2"/>
  <c r="FZ21" i="2"/>
  <c r="FZ22" i="2" s="1"/>
  <c r="FZ18" i="2"/>
  <c r="FZ12" i="2"/>
  <c r="GA11" i="2"/>
  <c r="FZ14" i="2"/>
  <c r="FX19" i="2"/>
  <c r="GI13" i="2" l="1"/>
  <c r="GH35" i="2"/>
  <c r="GA14" i="2"/>
  <c r="GA12" i="2"/>
  <c r="GB11" i="2"/>
  <c r="GA18" i="2"/>
  <c r="GA21" i="2"/>
  <c r="GA22" i="2" s="1"/>
  <c r="FY19" i="2"/>
  <c r="GJ13" i="2" l="1"/>
  <c r="GI35" i="2"/>
  <c r="GB21" i="2"/>
  <c r="GB22" i="2" s="1"/>
  <c r="GB18" i="2"/>
  <c r="GB14" i="2"/>
  <c r="GC11" i="2"/>
  <c r="GB12" i="2"/>
  <c r="FZ19" i="2"/>
  <c r="GK13" i="2" l="1"/>
  <c r="GJ35" i="2"/>
  <c r="GC21" i="2"/>
  <c r="GC22" i="2" s="1"/>
  <c r="GC18" i="2"/>
  <c r="GC14" i="2"/>
  <c r="GD11" i="2"/>
  <c r="GC12" i="2"/>
  <c r="GA19" i="2"/>
  <c r="GL13" i="2" l="1"/>
  <c r="GK35" i="2"/>
  <c r="GD14" i="2"/>
  <c r="GE11" i="2"/>
  <c r="GD12" i="2"/>
  <c r="GD21" i="2"/>
  <c r="GD22" i="2" s="1"/>
  <c r="GD18" i="2"/>
  <c r="GB19" i="2"/>
  <c r="GM13" i="2" l="1"/>
  <c r="GL35" i="2"/>
  <c r="GE14" i="2"/>
  <c r="GF11" i="2"/>
  <c r="GE12" i="2"/>
  <c r="GE21" i="2"/>
  <c r="GE22" i="2" s="1"/>
  <c r="GE18" i="2"/>
  <c r="GC19" i="2"/>
  <c r="GN13" i="2" l="1"/>
  <c r="GM35" i="2"/>
  <c r="GF14" i="2"/>
  <c r="GG11" i="2"/>
  <c r="GF12" i="2"/>
  <c r="GF21" i="2"/>
  <c r="GF22" i="2" s="1"/>
  <c r="GF18" i="2"/>
  <c r="GD19" i="2"/>
  <c r="GO13" i="2" l="1"/>
  <c r="GN35" i="2"/>
  <c r="GG21" i="2"/>
  <c r="GG22" i="2" s="1"/>
  <c r="GG18" i="2"/>
  <c r="GG14" i="2"/>
  <c r="GG12" i="2"/>
  <c r="GH11" i="2"/>
  <c r="GE19" i="2"/>
  <c r="GP13" i="2" l="1"/>
  <c r="GO35" i="2"/>
  <c r="GH12" i="2"/>
  <c r="GH21" i="2"/>
  <c r="GH22" i="2" s="1"/>
  <c r="GH18" i="2"/>
  <c r="GI11" i="2"/>
  <c r="GH14" i="2"/>
  <c r="GF19" i="2"/>
  <c r="GQ13" i="2" l="1"/>
  <c r="GP35" i="2"/>
  <c r="GI14" i="2"/>
  <c r="GI12" i="2"/>
  <c r="GI21" i="2"/>
  <c r="GI22" i="2" s="1"/>
  <c r="GI18" i="2"/>
  <c r="GJ11" i="2"/>
  <c r="GG19" i="2"/>
  <c r="GR13" i="2" l="1"/>
  <c r="GQ35" i="2"/>
  <c r="GJ21" i="2"/>
  <c r="GJ22" i="2" s="1"/>
  <c r="GJ18" i="2"/>
  <c r="GJ14" i="2"/>
  <c r="GJ12" i="2"/>
  <c r="GK11" i="2"/>
  <c r="GH19" i="2"/>
  <c r="GS13" i="2" l="1"/>
  <c r="GR35" i="2"/>
  <c r="GK21" i="2"/>
  <c r="GK22" i="2" s="1"/>
  <c r="GK18" i="2"/>
  <c r="GK14" i="2"/>
  <c r="GL11" i="2"/>
  <c r="GK12" i="2"/>
  <c r="GI19" i="2"/>
  <c r="GS35" i="2" l="1"/>
  <c r="GT13" i="2"/>
  <c r="GL14" i="2"/>
  <c r="GM11" i="2"/>
  <c r="GL12" i="2"/>
  <c r="GL21" i="2"/>
  <c r="GL22" i="2" s="1"/>
  <c r="GL18" i="2"/>
  <c r="GJ19" i="2"/>
  <c r="GU13" i="2" l="1"/>
  <c r="GT35" i="2"/>
  <c r="GM14" i="2"/>
  <c r="GN11" i="2"/>
  <c r="GM21" i="2"/>
  <c r="GM22" i="2" s="1"/>
  <c r="GM18" i="2"/>
  <c r="GM12" i="2"/>
  <c r="GK19" i="2"/>
  <c r="GV13" i="2" l="1"/>
  <c r="GU35" i="2"/>
  <c r="GN21" i="2"/>
  <c r="GN22" i="2" s="1"/>
  <c r="GN18" i="2"/>
  <c r="GN14" i="2"/>
  <c r="GN12" i="2"/>
  <c r="GO11" i="2"/>
  <c r="GL19" i="2"/>
  <c r="GV35" i="2" l="1"/>
  <c r="GW13" i="2"/>
  <c r="GO14" i="2"/>
  <c r="GO12" i="2"/>
  <c r="GP11" i="2"/>
  <c r="GO21" i="2"/>
  <c r="GO22" i="2" s="1"/>
  <c r="GO18" i="2"/>
  <c r="GM19" i="2"/>
  <c r="GX13" i="2" l="1"/>
  <c r="GW35" i="2"/>
  <c r="GQ11" i="2"/>
  <c r="GP21" i="2"/>
  <c r="GP22" i="2" s="1"/>
  <c r="GP18" i="2"/>
  <c r="GP12" i="2"/>
  <c r="GP14" i="2"/>
  <c r="GN19" i="2"/>
  <c r="GY13" i="2" l="1"/>
  <c r="GX35" i="2"/>
  <c r="GQ14" i="2"/>
  <c r="GQ12" i="2"/>
  <c r="GR11" i="2"/>
  <c r="GQ21" i="2"/>
  <c r="GQ22" i="2" s="1"/>
  <c r="GQ18" i="2"/>
  <c r="GO19" i="2"/>
  <c r="GZ13" i="2" l="1"/>
  <c r="GY35" i="2"/>
  <c r="GR14" i="2"/>
  <c r="GS11" i="2"/>
  <c r="GR12" i="2"/>
  <c r="GR21" i="2"/>
  <c r="GR22" i="2" s="1"/>
  <c r="GR18" i="2"/>
  <c r="GP19" i="2"/>
  <c r="HA13" i="2" l="1"/>
  <c r="GZ35" i="2"/>
  <c r="GS21" i="2"/>
  <c r="GS22" i="2" s="1"/>
  <c r="GS18" i="2"/>
  <c r="GS14" i="2"/>
  <c r="GT11" i="2"/>
  <c r="GS12" i="2"/>
  <c r="GQ19" i="2"/>
  <c r="HB13" i="2" l="1"/>
  <c r="HA35" i="2"/>
  <c r="GT14" i="2"/>
  <c r="GU11" i="2"/>
  <c r="GT12" i="2"/>
  <c r="GT21" i="2"/>
  <c r="GT22" i="2" s="1"/>
  <c r="GT18" i="2"/>
  <c r="GR19" i="2"/>
  <c r="HC13" i="2" l="1"/>
  <c r="HB35" i="2"/>
  <c r="GU14" i="2"/>
  <c r="GV11" i="2"/>
  <c r="GU12" i="2"/>
  <c r="GU18" i="2"/>
  <c r="GU21" i="2"/>
  <c r="GU22" i="2" s="1"/>
  <c r="GS19" i="2"/>
  <c r="HD13" i="2" l="1"/>
  <c r="HC35" i="2"/>
  <c r="GW11" i="2"/>
  <c r="GV12" i="2"/>
  <c r="GV21" i="2"/>
  <c r="GV22" i="2" s="1"/>
  <c r="GV18" i="2"/>
  <c r="GV14" i="2"/>
  <c r="GT19" i="2"/>
  <c r="HD35" i="2" l="1"/>
  <c r="HE13" i="2"/>
  <c r="GW14" i="2"/>
  <c r="GW12" i="2"/>
  <c r="GX11" i="2"/>
  <c r="GW21" i="2"/>
  <c r="GW22" i="2" s="1"/>
  <c r="GW18" i="2"/>
  <c r="GU19" i="2"/>
  <c r="HE35" i="2" l="1"/>
  <c r="HF13" i="2"/>
  <c r="GY11" i="2"/>
  <c r="GX21" i="2"/>
  <c r="GX22" i="2" s="1"/>
  <c r="GX18" i="2"/>
  <c r="GX14" i="2"/>
  <c r="GX12" i="2"/>
  <c r="GV19" i="2"/>
  <c r="HG13" i="2" l="1"/>
  <c r="HF35" i="2"/>
  <c r="GY14" i="2"/>
  <c r="GY12" i="2"/>
  <c r="GZ11" i="2"/>
  <c r="GY21" i="2"/>
  <c r="GY22" i="2" s="1"/>
  <c r="GY18" i="2"/>
  <c r="GW19" i="2"/>
  <c r="HH13" i="2" l="1"/>
  <c r="HG35" i="2"/>
  <c r="GZ21" i="2"/>
  <c r="GZ22" i="2" s="1"/>
  <c r="GZ18" i="2"/>
  <c r="GZ14" i="2"/>
  <c r="HA11" i="2"/>
  <c r="GZ12" i="2"/>
  <c r="GX19" i="2"/>
  <c r="HI13" i="2" l="1"/>
  <c r="HH35" i="2"/>
  <c r="HA21" i="2"/>
  <c r="HA22" i="2" s="1"/>
  <c r="HA18" i="2"/>
  <c r="HA14" i="2"/>
  <c r="HA12" i="2"/>
  <c r="HB11" i="2"/>
  <c r="GY19" i="2"/>
  <c r="HI35" i="2" l="1"/>
  <c r="HJ13" i="2"/>
  <c r="HB21" i="2"/>
  <c r="HB22" i="2" s="1"/>
  <c r="HB18" i="2"/>
  <c r="HB14" i="2"/>
  <c r="HC11" i="2"/>
  <c r="HB12" i="2"/>
  <c r="GZ19" i="2"/>
  <c r="HK13" i="2" l="1"/>
  <c r="HJ35" i="2"/>
  <c r="HC21" i="2"/>
  <c r="HC22" i="2" s="1"/>
  <c r="HC18" i="2"/>
  <c r="HC14" i="2"/>
  <c r="HD11" i="2"/>
  <c r="HC12" i="2"/>
  <c r="HA19" i="2"/>
  <c r="HL13" i="2" l="1"/>
  <c r="HK35" i="2"/>
  <c r="HD21" i="2"/>
  <c r="HD22" i="2" s="1"/>
  <c r="HD18" i="2"/>
  <c r="HD14" i="2"/>
  <c r="HD12" i="2"/>
  <c r="HE11" i="2"/>
  <c r="HB19" i="2"/>
  <c r="HL35" i="2" l="1"/>
  <c r="HM13" i="2"/>
  <c r="HE14" i="2"/>
  <c r="HE12" i="2"/>
  <c r="HF11" i="2"/>
  <c r="HE21" i="2"/>
  <c r="HE22" i="2" s="1"/>
  <c r="HE18" i="2"/>
  <c r="HC19" i="2"/>
  <c r="HN13" i="2" l="1"/>
  <c r="HM35" i="2"/>
  <c r="HF18" i="2"/>
  <c r="HF14" i="2"/>
  <c r="HF12" i="2"/>
  <c r="HG11" i="2"/>
  <c r="HF21" i="2"/>
  <c r="HF22" i="2" s="1"/>
  <c r="HD19" i="2"/>
  <c r="HO13" i="2" l="1"/>
  <c r="HN35" i="2"/>
  <c r="HG14" i="2"/>
  <c r="HG12" i="2"/>
  <c r="HH11" i="2"/>
  <c r="HG21" i="2"/>
  <c r="HG22" i="2" s="1"/>
  <c r="HG18" i="2"/>
  <c r="HE19" i="2"/>
  <c r="HP13" i="2" l="1"/>
  <c r="HO35" i="2"/>
  <c r="HH21" i="2"/>
  <c r="HH22" i="2" s="1"/>
  <c r="HH18" i="2"/>
  <c r="HH14" i="2"/>
  <c r="HI11" i="2"/>
  <c r="HH12" i="2"/>
  <c r="HF19" i="2"/>
  <c r="HQ13" i="2" l="1"/>
  <c r="HP35" i="2"/>
  <c r="HI21" i="2"/>
  <c r="HI22" i="2" s="1"/>
  <c r="HI18" i="2"/>
  <c r="HI14" i="2"/>
  <c r="HJ11" i="2"/>
  <c r="HI12" i="2"/>
  <c r="HG19" i="2"/>
  <c r="HQ35" i="2" l="1"/>
  <c r="HR13" i="2"/>
  <c r="HJ14" i="2"/>
  <c r="HK11" i="2"/>
  <c r="HJ21" i="2"/>
  <c r="HJ22" i="2" s="1"/>
  <c r="HJ12" i="2"/>
  <c r="HJ18" i="2"/>
  <c r="HH19" i="2"/>
  <c r="HS13" i="2" l="1"/>
  <c r="HR35" i="2"/>
  <c r="HK21" i="2"/>
  <c r="HK22" i="2" s="1"/>
  <c r="HK18" i="2"/>
  <c r="HK14" i="2"/>
  <c r="HL11" i="2"/>
  <c r="HK12" i="2"/>
  <c r="HI19" i="2"/>
  <c r="HT13" i="2" l="1"/>
  <c r="HS35" i="2"/>
  <c r="HL14" i="2"/>
  <c r="HM11" i="2"/>
  <c r="HL12" i="2"/>
  <c r="HL18" i="2"/>
  <c r="HL21" i="2"/>
  <c r="HL22" i="2" s="1"/>
  <c r="HJ19" i="2"/>
  <c r="HT35" i="2" l="1"/>
  <c r="HU13" i="2"/>
  <c r="HM21" i="2"/>
  <c r="HM22" i="2" s="1"/>
  <c r="HM18" i="2"/>
  <c r="HM14" i="2"/>
  <c r="HM12" i="2"/>
  <c r="HN11" i="2"/>
  <c r="HK19" i="2"/>
  <c r="HV13" i="2" l="1"/>
  <c r="HU35" i="2"/>
  <c r="HN18" i="2"/>
  <c r="HN12" i="2"/>
  <c r="HN14" i="2"/>
  <c r="HN21" i="2"/>
  <c r="HN22" i="2" s="1"/>
  <c r="HO11" i="2"/>
  <c r="HL19" i="2"/>
  <c r="HW13" i="2" l="1"/>
  <c r="HV35" i="2"/>
  <c r="HO21" i="2"/>
  <c r="HO22" i="2" s="1"/>
  <c r="HO18" i="2"/>
  <c r="HO14" i="2"/>
  <c r="HO12" i="2"/>
  <c r="HP11" i="2"/>
  <c r="HM19" i="2"/>
  <c r="HX13" i="2" l="1"/>
  <c r="HW35" i="2"/>
  <c r="HP21" i="2"/>
  <c r="HP22" i="2" s="1"/>
  <c r="HP14" i="2"/>
  <c r="HP12" i="2"/>
  <c r="HP18" i="2"/>
  <c r="HQ11" i="2"/>
  <c r="HN19" i="2"/>
  <c r="HY13" i="2" l="1"/>
  <c r="HX35" i="2"/>
  <c r="HQ21" i="2"/>
  <c r="HQ22" i="2" s="1"/>
  <c r="HQ18" i="2"/>
  <c r="HQ14" i="2"/>
  <c r="HR11" i="2"/>
  <c r="HQ12" i="2"/>
  <c r="HO19" i="2"/>
  <c r="HZ13" i="2" l="1"/>
  <c r="HY35" i="2"/>
  <c r="HR14" i="2"/>
  <c r="HS11" i="2"/>
  <c r="HR12" i="2"/>
  <c r="HR21" i="2"/>
  <c r="HR22" i="2" s="1"/>
  <c r="HR18" i="2"/>
  <c r="HP19" i="2"/>
  <c r="IA13" i="2" l="1"/>
  <c r="HZ35" i="2"/>
  <c r="HS14" i="2"/>
  <c r="HT11" i="2"/>
  <c r="HS12" i="2"/>
  <c r="HS18" i="2"/>
  <c r="HS21" i="2"/>
  <c r="HS22" i="2" s="1"/>
  <c r="HQ19" i="2"/>
  <c r="IB13" i="2" l="1"/>
  <c r="IA35" i="2"/>
  <c r="HT14" i="2"/>
  <c r="HT21" i="2"/>
  <c r="HT22" i="2" s="1"/>
  <c r="HT18" i="2"/>
  <c r="HU11" i="2"/>
  <c r="HT12" i="2"/>
  <c r="HR19" i="2"/>
  <c r="IC13" i="2" l="1"/>
  <c r="IB35" i="2"/>
  <c r="HU14" i="2"/>
  <c r="HU12" i="2"/>
  <c r="HV11" i="2"/>
  <c r="HU21" i="2"/>
  <c r="HU22" i="2" s="1"/>
  <c r="HU18" i="2"/>
  <c r="HS19" i="2"/>
  <c r="ID13" i="2" l="1"/>
  <c r="IC35" i="2"/>
  <c r="HV12" i="2"/>
  <c r="HV21" i="2"/>
  <c r="HV22" i="2" s="1"/>
  <c r="HV18" i="2"/>
  <c r="HW11" i="2"/>
  <c r="HV14" i="2"/>
  <c r="HT19" i="2"/>
  <c r="IE13" i="2" l="1"/>
  <c r="ID35" i="2"/>
  <c r="HW14" i="2"/>
  <c r="HW12" i="2"/>
  <c r="HX11" i="2"/>
  <c r="HW21" i="2"/>
  <c r="HW22" i="2" s="1"/>
  <c r="HW18" i="2"/>
  <c r="HU19" i="2"/>
  <c r="IF13" i="2" l="1"/>
  <c r="IE35" i="2"/>
  <c r="HX21" i="2"/>
  <c r="HX22" i="2" s="1"/>
  <c r="HX18" i="2"/>
  <c r="HX14" i="2"/>
  <c r="HY11" i="2"/>
  <c r="HX12" i="2"/>
  <c r="HV19" i="2"/>
  <c r="IG13" i="2" l="1"/>
  <c r="IF35" i="2"/>
  <c r="HY14" i="2"/>
  <c r="HZ11" i="2"/>
  <c r="HY21" i="2"/>
  <c r="HY22" i="2" s="1"/>
  <c r="HY12" i="2"/>
  <c r="HY18" i="2"/>
  <c r="HW19" i="2"/>
  <c r="IG35" i="2" l="1"/>
  <c r="IH13" i="2"/>
  <c r="HZ14" i="2"/>
  <c r="IA11" i="2"/>
  <c r="HZ21" i="2"/>
  <c r="HZ22" i="2" s="1"/>
  <c r="HZ12" i="2"/>
  <c r="HZ18" i="2"/>
  <c r="HX19" i="2"/>
  <c r="II13" i="2" l="1"/>
  <c r="IH35" i="2"/>
  <c r="IA14" i="2"/>
  <c r="IB11" i="2"/>
  <c r="IA12" i="2"/>
  <c r="IA21" i="2"/>
  <c r="IA22" i="2" s="1"/>
  <c r="IA18" i="2"/>
  <c r="HY19" i="2"/>
  <c r="II35" i="2" l="1"/>
  <c r="IJ13" i="2"/>
  <c r="IB21" i="2"/>
  <c r="IB22" i="2" s="1"/>
  <c r="IB18" i="2"/>
  <c r="IB14" i="2"/>
  <c r="IB12" i="2"/>
  <c r="IC11" i="2"/>
  <c r="HZ19" i="2"/>
  <c r="IJ35" i="2" l="1"/>
  <c r="IK13" i="2"/>
  <c r="IC14" i="2"/>
  <c r="IC12" i="2"/>
  <c r="ID11" i="2"/>
  <c r="IC21" i="2"/>
  <c r="IC22" i="2" s="1"/>
  <c r="IC18" i="2"/>
  <c r="IA19" i="2"/>
  <c r="IK35" i="2" l="1"/>
  <c r="IL13" i="2"/>
  <c r="ID18" i="2"/>
  <c r="ID12" i="2"/>
  <c r="ID21" i="2"/>
  <c r="ID22" i="2" s="1"/>
  <c r="ID14" i="2"/>
  <c r="IE11" i="2"/>
  <c r="IB19" i="2"/>
  <c r="IM13" i="2" l="1"/>
  <c r="IL35" i="2"/>
  <c r="IE14" i="2"/>
  <c r="IE12" i="2"/>
  <c r="IF11" i="2"/>
  <c r="IE21" i="2"/>
  <c r="IE22" i="2" s="1"/>
  <c r="IE18" i="2"/>
  <c r="IC19" i="2"/>
  <c r="IN13" i="2" l="1"/>
  <c r="IM35" i="2"/>
  <c r="IF21" i="2"/>
  <c r="IF22" i="2" s="1"/>
  <c r="IF18" i="2"/>
  <c r="IF14" i="2"/>
  <c r="IG11" i="2"/>
  <c r="IF12" i="2"/>
  <c r="ID19" i="2"/>
  <c r="IO13" i="2" l="1"/>
  <c r="IN35" i="2"/>
  <c r="IG14" i="2"/>
  <c r="IG12" i="2"/>
  <c r="IH11" i="2"/>
  <c r="IG21" i="2"/>
  <c r="IG22" i="2" s="1"/>
  <c r="IG18" i="2"/>
  <c r="IE19" i="2"/>
  <c r="IP13" i="2" l="1"/>
  <c r="IO35" i="2"/>
  <c r="IH14" i="2"/>
  <c r="II11" i="2"/>
  <c r="IH12" i="2"/>
  <c r="IH21" i="2"/>
  <c r="IH22" i="2" s="1"/>
  <c r="IH18" i="2"/>
  <c r="IF19" i="2"/>
  <c r="IQ13" i="2" l="1"/>
  <c r="IP35" i="2"/>
  <c r="II14" i="2"/>
  <c r="IJ11" i="2"/>
  <c r="II12" i="2"/>
  <c r="II21" i="2"/>
  <c r="II22" i="2" s="1"/>
  <c r="II18" i="2"/>
  <c r="IG19" i="2"/>
  <c r="IR13" i="2" l="1"/>
  <c r="IQ35" i="2"/>
  <c r="IJ21" i="2"/>
  <c r="IJ22" i="2" s="1"/>
  <c r="IJ18" i="2"/>
  <c r="IJ14" i="2"/>
  <c r="IK11" i="2"/>
  <c r="IJ12" i="2"/>
  <c r="IH19" i="2"/>
  <c r="IR35" i="2" l="1"/>
  <c r="IS13" i="2"/>
  <c r="IK21" i="2"/>
  <c r="IK22" i="2" s="1"/>
  <c r="IK18" i="2"/>
  <c r="IK14" i="2"/>
  <c r="IK12" i="2"/>
  <c r="IL11" i="2"/>
  <c r="II19" i="2"/>
  <c r="IS35" i="2" l="1"/>
  <c r="IT13" i="2"/>
  <c r="IM11" i="2"/>
  <c r="IL12" i="2"/>
  <c r="IL14" i="2"/>
  <c r="IL21" i="2"/>
  <c r="IL22" i="2" s="1"/>
  <c r="IL18" i="2"/>
  <c r="IJ19" i="2"/>
  <c r="IU13" i="2" l="1"/>
  <c r="IT35" i="2"/>
  <c r="IM14" i="2"/>
  <c r="IM12" i="2"/>
  <c r="IN11" i="2"/>
  <c r="IM21" i="2"/>
  <c r="IM22" i="2" s="1"/>
  <c r="IM18" i="2"/>
  <c r="IK19" i="2"/>
  <c r="IV13" i="2" l="1"/>
  <c r="IU35" i="2"/>
  <c r="IN14" i="2"/>
  <c r="IO11" i="2"/>
  <c r="IN18" i="2"/>
  <c r="IN12" i="2"/>
  <c r="IN21" i="2"/>
  <c r="IN22" i="2" s="1"/>
  <c r="IL19" i="2"/>
  <c r="IW13" i="2" l="1"/>
  <c r="IV35" i="2"/>
  <c r="IO14" i="2"/>
  <c r="IP11" i="2"/>
  <c r="IO12" i="2"/>
  <c r="IO21" i="2"/>
  <c r="IO22" i="2" s="1"/>
  <c r="IO18" i="2"/>
  <c r="IM19" i="2"/>
  <c r="IX13" i="2" l="1"/>
  <c r="IW35" i="2"/>
  <c r="IP21" i="2"/>
  <c r="IP22" i="2" s="1"/>
  <c r="IP18" i="2"/>
  <c r="IP14" i="2"/>
  <c r="IP12" i="2"/>
  <c r="IQ11" i="2"/>
  <c r="IN19" i="2"/>
  <c r="IY13" i="2" l="1"/>
  <c r="IX35" i="2"/>
  <c r="IQ21" i="2"/>
  <c r="IQ22" i="2" s="1"/>
  <c r="IQ18" i="2"/>
  <c r="IQ14" i="2"/>
  <c r="IR11" i="2"/>
  <c r="IQ12" i="2"/>
  <c r="IO19" i="2"/>
  <c r="IY35" i="2" l="1"/>
  <c r="IZ13" i="2"/>
  <c r="IR21" i="2"/>
  <c r="IR22" i="2" s="1"/>
  <c r="IR14" i="2"/>
  <c r="IR12" i="2"/>
  <c r="IR18" i="2"/>
  <c r="IS11" i="2"/>
  <c r="IP19" i="2"/>
  <c r="JA13" i="2" l="1"/>
  <c r="IZ35" i="2"/>
  <c r="IS21" i="2"/>
  <c r="IS22" i="2" s="1"/>
  <c r="IS18" i="2"/>
  <c r="IS14" i="2"/>
  <c r="IT11" i="2"/>
  <c r="IS12" i="2"/>
  <c r="IQ19" i="2"/>
  <c r="JA35" i="2" l="1"/>
  <c r="JB13" i="2"/>
  <c r="IU11" i="2"/>
  <c r="IT12" i="2"/>
  <c r="IT18" i="2"/>
  <c r="IT14" i="2"/>
  <c r="IT21" i="2"/>
  <c r="IT22" i="2" s="1"/>
  <c r="IR19" i="2"/>
  <c r="JC13" i="2" l="1"/>
  <c r="JB35" i="2"/>
  <c r="IU14" i="2"/>
  <c r="IU12" i="2"/>
  <c r="IV11" i="2"/>
  <c r="IU21" i="2"/>
  <c r="IU22" i="2" s="1"/>
  <c r="IU18" i="2"/>
  <c r="IS19" i="2"/>
  <c r="JD13" i="2" l="1"/>
  <c r="JC35" i="2"/>
  <c r="IV21" i="2"/>
  <c r="IV22" i="2" s="1"/>
  <c r="IV18" i="2"/>
  <c r="IV14" i="2"/>
  <c r="IV12" i="2"/>
  <c r="IW11" i="2"/>
  <c r="IT19" i="2"/>
  <c r="JE13" i="2" l="1"/>
  <c r="JD35" i="2"/>
  <c r="IW21" i="2"/>
  <c r="IW22" i="2" s="1"/>
  <c r="IW18" i="2"/>
  <c r="IW14" i="2"/>
  <c r="IW12" i="2"/>
  <c r="IX11" i="2"/>
  <c r="IU19" i="2"/>
  <c r="JF13" i="2" l="1"/>
  <c r="JE35" i="2"/>
  <c r="IX14" i="2"/>
  <c r="IY11" i="2"/>
  <c r="IX18" i="2"/>
  <c r="IX12" i="2"/>
  <c r="IX21" i="2"/>
  <c r="IX22" i="2" s="1"/>
  <c r="IV19" i="2"/>
  <c r="JG13" i="2" l="1"/>
  <c r="JF35" i="2"/>
  <c r="IY14" i="2"/>
  <c r="IZ11" i="2"/>
  <c r="IY18" i="2"/>
  <c r="IY12" i="2"/>
  <c r="IY21" i="2"/>
  <c r="IY22" i="2" s="1"/>
  <c r="IW19" i="2"/>
  <c r="JH13" i="2" l="1"/>
  <c r="JG35" i="2"/>
  <c r="JA11" i="2"/>
  <c r="IZ21" i="2"/>
  <c r="IZ22" i="2" s="1"/>
  <c r="IZ18" i="2"/>
  <c r="IZ12" i="2"/>
  <c r="IZ14" i="2"/>
  <c r="IX19" i="2"/>
  <c r="JI13" i="2" l="1"/>
  <c r="JH35" i="2"/>
  <c r="JA14" i="2"/>
  <c r="JA12" i="2"/>
  <c r="JB11" i="2"/>
  <c r="JA21" i="2"/>
  <c r="JA22" i="2" s="1"/>
  <c r="JA18" i="2"/>
  <c r="IY19" i="2"/>
  <c r="JI35" i="2" l="1"/>
  <c r="JJ13" i="2"/>
  <c r="JB12" i="2"/>
  <c r="JC11" i="2"/>
  <c r="JD11" i="2" s="1"/>
  <c r="JB21" i="2"/>
  <c r="JB22" i="2" s="1"/>
  <c r="JB18" i="2"/>
  <c r="JB14" i="2"/>
  <c r="IZ19" i="2"/>
  <c r="JK13" i="2" l="1"/>
  <c r="JJ35" i="2"/>
  <c r="JE11" i="2"/>
  <c r="JD21" i="2"/>
  <c r="JD18" i="2"/>
  <c r="JD12" i="2"/>
  <c r="JD14" i="2"/>
  <c r="JC14" i="2"/>
  <c r="JC12" i="2"/>
  <c r="JC21" i="2"/>
  <c r="JC22" i="2" s="1"/>
  <c r="JC18" i="2"/>
  <c r="JA19" i="2"/>
  <c r="JL13" i="2" l="1"/>
  <c r="JK35" i="2"/>
  <c r="JD22" i="2"/>
  <c r="JF11" i="2"/>
  <c r="JE14" i="2"/>
  <c r="JE12" i="2"/>
  <c r="JE21" i="2"/>
  <c r="JE18" i="2"/>
  <c r="JB19" i="2"/>
  <c r="JM13" i="2" l="1"/>
  <c r="JL35" i="2"/>
  <c r="JE22" i="2"/>
  <c r="JF18" i="2"/>
  <c r="JF21" i="2"/>
  <c r="JF12" i="2"/>
  <c r="JG11" i="2"/>
  <c r="JF14" i="2"/>
  <c r="JC19" i="2"/>
  <c r="JN13" i="2" l="1"/>
  <c r="JM35" i="2"/>
  <c r="JF22" i="2"/>
  <c r="JD19" i="2"/>
  <c r="JG14" i="2"/>
  <c r="JG12" i="2"/>
  <c r="JG18" i="2"/>
  <c r="JG21" i="2"/>
  <c r="JH11" i="2"/>
  <c r="JO13" i="2" l="1"/>
  <c r="JN35" i="2"/>
  <c r="JG22" i="2"/>
  <c r="JH18" i="2"/>
  <c r="JI11" i="2"/>
  <c r="JH12" i="2"/>
  <c r="JH14" i="2"/>
  <c r="JH21" i="2"/>
  <c r="JE19" i="2"/>
  <c r="JO35" i="2" l="1"/>
  <c r="JP13" i="2"/>
  <c r="JP35" i="2" s="1"/>
  <c r="JH22" i="2"/>
  <c r="JJ11" i="2"/>
  <c r="JI14" i="2"/>
  <c r="JI18" i="2"/>
  <c r="JI21" i="2"/>
  <c r="JI12" i="2"/>
  <c r="JF19" i="2"/>
  <c r="JI22" i="2" l="1"/>
  <c r="JJ21" i="2"/>
  <c r="JJ12" i="2"/>
  <c r="JJ18" i="2"/>
  <c r="JK11" i="2"/>
  <c r="JJ14" i="2"/>
  <c r="JG19" i="2"/>
  <c r="JJ22" i="2" l="1"/>
  <c r="JH19" i="2"/>
  <c r="JL11" i="2"/>
  <c r="JK14" i="2"/>
  <c r="JK21" i="2"/>
  <c r="JK22" i="2" s="1"/>
  <c r="JK12" i="2"/>
  <c r="JK18" i="2"/>
  <c r="JI19" i="2" l="1"/>
  <c r="JM11" i="2"/>
  <c r="JN11" i="2" s="1"/>
  <c r="JL14" i="2"/>
  <c r="JL21" i="2"/>
  <c r="JL22" i="2" s="1"/>
  <c r="JL18" i="2"/>
  <c r="JL12" i="2"/>
  <c r="JN21" i="2" l="1"/>
  <c r="JN14" i="2"/>
  <c r="JN12" i="2"/>
  <c r="JO11" i="2"/>
  <c r="JN18" i="2"/>
  <c r="JM21" i="2"/>
  <c r="JM22" i="2" s="1"/>
  <c r="JM12" i="2"/>
  <c r="JM18" i="2"/>
  <c r="JM14" i="2"/>
  <c r="JJ19" i="2"/>
  <c r="JN22" i="2" l="1"/>
  <c r="JP11" i="2"/>
  <c r="JO14" i="2"/>
  <c r="JO21" i="2"/>
  <c r="JO18" i="2"/>
  <c r="JO12" i="2"/>
  <c r="JK19" i="2"/>
  <c r="JO22" i="2" l="1"/>
  <c r="JP21" i="2"/>
  <c r="JP14" i="2"/>
  <c r="JP12" i="2"/>
  <c r="JP18" i="2"/>
  <c r="JL19" i="2"/>
  <c r="JP22" i="2" l="1"/>
  <c r="JM19" i="2"/>
  <c r="JN19" i="2" l="1"/>
  <c r="JO19" i="2" l="1"/>
  <c r="JP19" i="2" l="1"/>
  <c r="AJ31" i="2" l="1"/>
  <c r="AI30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HH31" i="2"/>
  <c r="HI31" i="2"/>
  <c r="HJ31" i="2"/>
  <c r="HK31" i="2"/>
  <c r="HL31" i="2"/>
  <c r="HM31" i="2"/>
  <c r="HN31" i="2"/>
  <c r="HO31" i="2"/>
  <c r="HP31" i="2"/>
  <c r="HQ31" i="2"/>
  <c r="HR31" i="2"/>
  <c r="HS31" i="2"/>
  <c r="HT31" i="2"/>
  <c r="HU31" i="2"/>
  <c r="HV31" i="2"/>
  <c r="HW31" i="2"/>
  <c r="HX31" i="2"/>
  <c r="HY31" i="2"/>
  <c r="HZ31" i="2"/>
  <c r="IA31" i="2"/>
  <c r="IB31" i="2"/>
  <c r="IC31" i="2"/>
  <c r="ID31" i="2"/>
  <c r="IE31" i="2"/>
  <c r="IF31" i="2"/>
  <c r="IG31" i="2"/>
  <c r="IH31" i="2"/>
  <c r="II31" i="2"/>
  <c r="IJ31" i="2"/>
  <c r="IK31" i="2"/>
  <c r="IL31" i="2"/>
  <c r="IM31" i="2"/>
  <c r="IN31" i="2"/>
  <c r="IO31" i="2"/>
  <c r="IP31" i="2"/>
  <c r="IQ31" i="2"/>
  <c r="IR31" i="2"/>
  <c r="IS31" i="2"/>
  <c r="IT31" i="2"/>
  <c r="IU31" i="2"/>
  <c r="IV31" i="2"/>
  <c r="IW31" i="2"/>
  <c r="IX31" i="2"/>
  <c r="IY31" i="2"/>
  <c r="IZ31" i="2"/>
  <c r="JA31" i="2"/>
  <c r="JB31" i="2"/>
  <c r="JC31" i="2"/>
  <c r="JD31" i="2"/>
  <c r="JF31" i="2"/>
  <c r="JE31" i="2"/>
  <c r="JG31" i="2"/>
  <c r="JH31" i="2"/>
  <c r="JI31" i="2"/>
  <c r="JJ31" i="2"/>
  <c r="JK31" i="2"/>
  <c r="JL31" i="2"/>
  <c r="JM31" i="2"/>
  <c r="JN31" i="2"/>
  <c r="JO31" i="2"/>
  <c r="JP31" i="2"/>
  <c r="BD39" i="2"/>
  <c r="DR37" i="2"/>
  <c r="JN39" i="2"/>
  <c r="BS38" i="2"/>
  <c r="BI39" i="2"/>
  <c r="BI33" i="2"/>
  <c r="GX39" i="2"/>
  <c r="HA39" i="2"/>
  <c r="JD33" i="2"/>
  <c r="HX33" i="2"/>
  <c r="EM38" i="2"/>
  <c r="DN33" i="2"/>
  <c r="IQ33" i="2"/>
  <c r="GH39" i="2"/>
  <c r="AI38" i="2"/>
  <c r="FN33" i="2"/>
  <c r="JG33" i="2"/>
  <c r="HA38" i="2"/>
  <c r="EL38" i="2"/>
  <c r="CE38" i="2"/>
  <c r="HB39" i="2"/>
  <c r="JM33" i="2"/>
  <c r="AY39" i="2"/>
  <c r="FG33" i="2"/>
  <c r="BW39" i="2"/>
  <c r="IX38" i="2"/>
  <c r="HP33" i="2"/>
  <c r="HW39" i="2"/>
  <c r="FH33" i="2"/>
  <c r="GG33" i="2"/>
  <c r="DB38" i="2"/>
  <c r="AL38" i="2"/>
  <c r="HD39" i="2"/>
  <c r="HG33" i="2"/>
  <c r="EK39" i="2"/>
  <c r="HH38" i="2"/>
  <c r="EZ38" i="2"/>
  <c r="JA38" i="2"/>
  <c r="FE39" i="2"/>
  <c r="AO39" i="2"/>
  <c r="EU33" i="2"/>
  <c r="BQ33" i="2"/>
  <c r="JE33" i="2"/>
  <c r="BH38" i="2"/>
  <c r="FI39" i="2"/>
  <c r="AU38" i="2"/>
  <c r="BX39" i="2"/>
  <c r="HM38" i="2"/>
  <c r="AT38" i="2"/>
  <c r="IU39" i="2"/>
  <c r="JG39" i="2"/>
  <c r="BC33" i="2"/>
  <c r="AX39" i="2"/>
  <c r="HE33" i="2"/>
  <c r="DQ38" i="2"/>
  <c r="DU39" i="2"/>
  <c r="GD33" i="2"/>
  <c r="DW38" i="2"/>
  <c r="BV38" i="2"/>
  <c r="GW38" i="2"/>
  <c r="GZ39" i="2"/>
  <c r="FK38" i="2"/>
  <c r="AL33" i="2"/>
  <c r="HO38" i="2"/>
  <c r="JI38" i="2"/>
  <c r="CF39" i="2"/>
  <c r="II38" i="2"/>
  <c r="EV39" i="2"/>
  <c r="BB39" i="2"/>
  <c r="IC33" i="2"/>
  <c r="JB39" i="2"/>
  <c r="EK33" i="2"/>
  <c r="CG33" i="2"/>
  <c r="DY39" i="2"/>
  <c r="GQ38" i="2"/>
  <c r="IH38" i="2"/>
  <c r="AX38" i="2"/>
  <c r="CS38" i="2"/>
  <c r="IE33" i="2"/>
  <c r="DU38" i="2"/>
  <c r="BK39" i="2"/>
  <c r="IM37" i="2"/>
  <c r="AZ33" i="2"/>
  <c r="BG33" i="2"/>
  <c r="CH38" i="2"/>
  <c r="IZ33" i="2"/>
  <c r="IR38" i="2"/>
  <c r="AK33" i="2"/>
  <c r="BL39" i="2"/>
  <c r="IO39" i="2"/>
  <c r="FL33" i="2"/>
  <c r="AV38" i="2"/>
  <c r="AI39" i="2"/>
  <c r="BC38" i="2"/>
  <c r="BU38" i="2"/>
  <c r="BH39" i="2"/>
  <c r="GK39" i="2"/>
  <c r="IT39" i="2"/>
  <c r="ED39" i="2"/>
  <c r="IW39" i="2"/>
  <c r="FE38" i="2"/>
  <c r="FW33" i="2"/>
  <c r="GW39" i="2"/>
  <c r="BG39" i="2"/>
  <c r="HQ33" i="2"/>
  <c r="IL39" i="2"/>
  <c r="FO39" i="2"/>
  <c r="DL39" i="2"/>
  <c r="ET38" i="2"/>
  <c r="HT33" i="2"/>
  <c r="GG39" i="2"/>
  <c r="AM33" i="2"/>
  <c r="BB38" i="2"/>
  <c r="BA33" i="2"/>
  <c r="IA39" i="2"/>
  <c r="HZ38" i="2"/>
  <c r="AJ38" i="2"/>
  <c r="FU39" i="2"/>
  <c r="GD39" i="2"/>
  <c r="HJ37" i="2"/>
  <c r="JP33" i="2"/>
  <c r="ES33" i="2"/>
  <c r="IB33" i="2"/>
  <c r="EF38" i="2"/>
  <c r="IE38" i="2"/>
  <c r="BG38" i="2"/>
  <c r="AS33" i="2"/>
  <c r="GP33" i="2"/>
  <c r="JM39" i="2"/>
  <c r="AM38" i="2"/>
  <c r="CR33" i="2"/>
  <c r="FM33" i="2"/>
  <c r="GM39" i="2"/>
  <c r="CJ39" i="2"/>
  <c r="DI33" i="2"/>
  <c r="HK33" i="2"/>
  <c r="JE38" i="2"/>
  <c r="AV33" i="2"/>
  <c r="CQ33" i="2"/>
  <c r="CX38" i="2"/>
  <c r="FD39" i="2"/>
  <c r="HO39" i="2"/>
  <c r="CH39" i="2"/>
  <c r="FA38" i="2"/>
  <c r="CK33" i="2"/>
  <c r="IG38" i="2"/>
  <c r="JO39" i="2"/>
  <c r="HG38" i="2"/>
  <c r="FJ39" i="2"/>
  <c r="BH33" i="2"/>
  <c r="ER38" i="2"/>
  <c r="JD37" i="2"/>
  <c r="AS38" i="2"/>
  <c r="HO33" i="2"/>
  <c r="AN39" i="2"/>
  <c r="GI38" i="2"/>
  <c r="GY33" i="2"/>
  <c r="IR33" i="2"/>
  <c r="AP33" i="2"/>
  <c r="JK33" i="2"/>
  <c r="JF38" i="2"/>
  <c r="GT39" i="2"/>
  <c r="FZ33" i="2"/>
  <c r="HW33" i="2"/>
  <c r="IZ39" i="2"/>
  <c r="IM39" i="2"/>
  <c r="HC39" i="2"/>
  <c r="DE39" i="2"/>
  <c r="FX39" i="2"/>
  <c r="FW39" i="2"/>
  <c r="BP33" i="2"/>
  <c r="BT39" i="2"/>
  <c r="JM38" i="2"/>
  <c r="CB39" i="2"/>
  <c r="AW33" i="2"/>
  <c r="FN39" i="2"/>
  <c r="IA30" i="2"/>
  <c r="FB30" i="2"/>
  <c r="GU30" i="2"/>
  <c r="FF30" i="2"/>
  <c r="BF30" i="2"/>
  <c r="GF30" i="2"/>
  <c r="AM30" i="2"/>
  <c r="JK30" i="2"/>
  <c r="HE30" i="2"/>
  <c r="CE30" i="2"/>
  <c r="DQ30" i="2"/>
  <c r="JL30" i="2"/>
  <c r="FU30" i="2"/>
  <c r="ID30" i="2"/>
  <c r="HC30" i="2"/>
  <c r="IV30" i="2"/>
  <c r="FK30" i="2"/>
  <c r="FW30" i="2"/>
  <c r="EQ30" i="2"/>
  <c r="GQ30" i="2"/>
  <c r="IU30" i="2"/>
  <c r="DE30" i="2"/>
  <c r="FE37" i="2"/>
  <c r="AP37" i="2"/>
  <c r="HI37" i="2"/>
  <c r="HR37" i="2"/>
  <c r="EY37" i="2"/>
  <c r="EX30" i="2"/>
  <c r="EO30" i="2"/>
  <c r="JH30" i="2"/>
  <c r="CX30" i="2"/>
  <c r="DN30" i="2"/>
  <c r="DV30" i="2"/>
  <c r="CL30" i="2"/>
  <c r="AU30" i="2"/>
  <c r="AY30" i="2"/>
  <c r="HL30" i="2"/>
  <c r="GD30" i="2"/>
  <c r="CH30" i="2"/>
  <c r="DB30" i="2"/>
  <c r="AK30" i="2"/>
  <c r="HX30" i="2"/>
  <c r="FN30" i="2"/>
  <c r="EB30" i="2"/>
  <c r="GL30" i="2"/>
  <c r="AN30" i="2"/>
  <c r="CS30" i="2"/>
  <c r="BC30" i="2"/>
  <c r="CV30" i="2"/>
  <c r="DC30" i="2"/>
  <c r="EI30" i="2"/>
  <c r="FG30" i="2"/>
  <c r="EG30" i="2"/>
  <c r="GH37" i="2"/>
  <c r="DI30" i="2"/>
  <c r="GJ37" i="2"/>
  <c r="ID37" i="2"/>
  <c r="JA37" i="2"/>
  <c r="CF37" i="2"/>
  <c r="FQ30" i="2"/>
  <c r="JG30" i="2"/>
  <c r="EZ30" i="2"/>
  <c r="EE30" i="2"/>
  <c r="IO30" i="2"/>
  <c r="HA30" i="2"/>
  <c r="EC30" i="2"/>
  <c r="CG30" i="2"/>
  <c r="AQ30" i="2"/>
  <c r="DG30" i="2"/>
  <c r="BB30" i="2"/>
  <c r="GT30" i="2"/>
  <c r="HO30" i="2"/>
  <c r="GE30" i="2"/>
  <c r="GA30" i="2"/>
  <c r="FJ30" i="2"/>
  <c r="HN30" i="2"/>
  <c r="AT30" i="2"/>
  <c r="DZ30" i="2"/>
  <c r="AZ30" i="2"/>
  <c r="ED30" i="2"/>
  <c r="DO30" i="2"/>
  <c r="CU30" i="2"/>
  <c r="JB30" i="2"/>
  <c r="FR30" i="2"/>
  <c r="CD30" i="2"/>
  <c r="GI30" i="2"/>
  <c r="IE30" i="2"/>
  <c r="CN30" i="2"/>
  <c r="AQ37" i="2"/>
  <c r="FP37" i="2"/>
  <c r="HZ37" i="2"/>
  <c r="JC37" i="2"/>
  <c r="HS30" i="2"/>
  <c r="HY30" i="2"/>
  <c r="DX30" i="2"/>
  <c r="BA30" i="2"/>
  <c r="BO30" i="2"/>
  <c r="HT30" i="2"/>
  <c r="IT30" i="2"/>
  <c r="BR30" i="2"/>
  <c r="JI30" i="2"/>
  <c r="JP30" i="2"/>
  <c r="IH30" i="2"/>
  <c r="IW30" i="2"/>
  <c r="HG30" i="2"/>
  <c r="EF30" i="2"/>
  <c r="CB30" i="2"/>
  <c r="DJ30" i="2"/>
  <c r="DP30" i="2"/>
  <c r="EA30" i="2"/>
  <c r="IR30" i="2"/>
  <c r="EM30" i="2"/>
  <c r="DL30" i="2"/>
  <c r="IK30" i="2"/>
  <c r="BP30" i="2"/>
  <c r="GE37" i="2"/>
  <c r="FV37" i="2"/>
  <c r="JG37" i="2"/>
  <c r="EU37" i="2"/>
  <c r="FC30" i="2"/>
  <c r="GW30" i="2"/>
  <c r="EL30" i="2"/>
  <c r="II30" i="2"/>
  <c r="BT30" i="2"/>
  <c r="IZ30" i="2"/>
  <c r="FD30" i="2"/>
  <c r="GH30" i="2"/>
  <c r="GS30" i="2"/>
  <c r="BJ30" i="2"/>
  <c r="DH30" i="2"/>
  <c r="HQ30" i="2"/>
  <c r="GN30" i="2"/>
  <c r="JF30" i="2"/>
  <c r="BV30" i="2"/>
  <c r="IB30" i="2"/>
  <c r="AP30" i="2"/>
  <c r="CM30" i="2"/>
  <c r="JN30" i="2"/>
  <c r="EU30" i="2"/>
  <c r="GC30" i="2"/>
  <c r="BH30" i="2"/>
  <c r="DA37" i="2"/>
  <c r="AL30" i="2"/>
  <c r="DT37" i="2"/>
  <c r="EF37" i="2"/>
  <c r="BX37" i="2"/>
  <c r="DR30" i="2"/>
  <c r="CX37" i="2"/>
  <c r="BR37" i="2"/>
  <c r="EY30" i="2"/>
  <c r="DK30" i="2"/>
  <c r="JO30" i="2"/>
  <c r="DT30" i="2"/>
  <c r="BG30" i="2"/>
  <c r="JE30" i="2"/>
  <c r="IG30" i="2"/>
  <c r="BD30" i="2"/>
  <c r="IJ30" i="2"/>
  <c r="BN30" i="2"/>
  <c r="AS30" i="2"/>
  <c r="IC30" i="2"/>
  <c r="HH30" i="2"/>
  <c r="FH30" i="2"/>
  <c r="BE30" i="2"/>
  <c r="HB30" i="2"/>
  <c r="GO30" i="2"/>
  <c r="AO30" i="2"/>
  <c r="EH30" i="2"/>
  <c r="CY30" i="2"/>
  <c r="ET30" i="2"/>
  <c r="IS30" i="2"/>
  <c r="HJ30" i="2"/>
  <c r="IF30" i="2"/>
  <c r="DS30" i="2"/>
  <c r="BU30" i="2"/>
  <c r="FX30" i="2"/>
  <c r="HK30" i="2"/>
  <c r="EP30" i="2"/>
  <c r="BM30" i="2"/>
  <c r="CP30" i="2"/>
  <c r="BZ30" i="2"/>
  <c r="BY30" i="2"/>
  <c r="IQ30" i="2"/>
  <c r="HR30" i="2"/>
  <c r="IN30" i="2"/>
  <c r="DS37" i="2"/>
  <c r="GG37" i="2"/>
  <c r="FZ37" i="2"/>
  <c r="BB37" i="2"/>
  <c r="IT37" i="2"/>
  <c r="DU37" i="2"/>
  <c r="FV30" i="2"/>
  <c r="HI30" i="2"/>
  <c r="DY30" i="2"/>
  <c r="GX30" i="2"/>
  <c r="GP30" i="2"/>
  <c r="CF30" i="2"/>
  <c r="JJ30" i="2"/>
  <c r="FZ30" i="2"/>
  <c r="HP30" i="2"/>
  <c r="EJ30" i="2"/>
  <c r="FI30" i="2"/>
  <c r="ER30" i="2"/>
  <c r="FT30" i="2"/>
  <c r="GM30" i="2"/>
  <c r="FA30" i="2"/>
  <c r="GV30" i="2"/>
  <c r="GG30" i="2"/>
  <c r="CR30" i="2"/>
  <c r="JD30" i="2"/>
  <c r="CC30" i="2"/>
  <c r="IX30" i="2"/>
  <c r="EV30" i="2"/>
  <c r="GJ30" i="2"/>
  <c r="GY30" i="2"/>
  <c r="JC30" i="2"/>
  <c r="CH37" i="2"/>
  <c r="GC37" i="2"/>
  <c r="BK37" i="2"/>
  <c r="AK37" i="2"/>
  <c r="HK37" i="2"/>
  <c r="FD37" i="2"/>
  <c r="DY37" i="2"/>
  <c r="CM37" i="2"/>
  <c r="FM30" i="2"/>
  <c r="GF37" i="2"/>
  <c r="CT30" i="2"/>
  <c r="IY30" i="2"/>
  <c r="DQ37" i="2"/>
  <c r="EV37" i="2"/>
  <c r="GK37" i="2"/>
  <c r="HN37" i="2"/>
  <c r="AX30" i="2"/>
  <c r="HE37" i="2"/>
  <c r="GZ30" i="2"/>
  <c r="DP37" i="2"/>
  <c r="FO37" i="2"/>
  <c r="JP37" i="2"/>
  <c r="BW30" i="2"/>
  <c r="DW30" i="2"/>
  <c r="IF37" i="2"/>
  <c r="BS37" i="2"/>
  <c r="HW37" i="2"/>
  <c r="BD37" i="2"/>
  <c r="JI37" i="2"/>
  <c r="IR37" i="2"/>
  <c r="IS37" i="2"/>
  <c r="EZ37" i="2"/>
  <c r="CY37" i="2"/>
  <c r="BE37" i="2"/>
  <c r="DA30" i="2"/>
  <c r="GP37" i="2"/>
  <c r="CN37" i="2"/>
  <c r="IV37" i="2"/>
  <c r="CC37" i="2"/>
  <c r="CJ38" i="2"/>
  <c r="DA39" i="2"/>
  <c r="CR39" i="2"/>
  <c r="EP33" i="2"/>
  <c r="CV38" i="2"/>
  <c r="GT38" i="2"/>
  <c r="GG38" i="2"/>
  <c r="ID38" i="2"/>
  <c r="EB33" i="2"/>
  <c r="DX38" i="2"/>
  <c r="HD30" i="2"/>
  <c r="FO30" i="2"/>
  <c r="GM37" i="2"/>
  <c r="EH37" i="2"/>
  <c r="HD37" i="2"/>
  <c r="IJ37" i="2"/>
  <c r="DZ37" i="2"/>
  <c r="JA30" i="2"/>
  <c r="HF37" i="2"/>
  <c r="GV37" i="2"/>
  <c r="JH37" i="2"/>
  <c r="JM37" i="2"/>
  <c r="HW30" i="2"/>
  <c r="DJ37" i="2"/>
  <c r="JE37" i="2"/>
  <c r="FY30" i="2"/>
  <c r="CS37" i="2"/>
  <c r="CV37" i="2"/>
  <c r="BX30" i="2"/>
  <c r="FL30" i="2"/>
  <c r="ES37" i="2"/>
  <c r="DK37" i="2"/>
  <c r="JJ37" i="2"/>
  <c r="BC37" i="2"/>
  <c r="CZ30" i="2"/>
  <c r="AT37" i="2"/>
  <c r="FF37" i="2"/>
  <c r="BA37" i="2"/>
  <c r="HT37" i="2"/>
  <c r="HU37" i="2"/>
  <c r="FB37" i="2"/>
  <c r="HP37" i="2"/>
  <c r="IG37" i="2"/>
  <c r="DU30" i="2"/>
  <c r="EC37" i="2"/>
  <c r="EQ37" i="2"/>
  <c r="HR38" i="2"/>
  <c r="IA33" i="2"/>
  <c r="DH38" i="2"/>
  <c r="HL38" i="2"/>
  <c r="CC39" i="2"/>
  <c r="EA33" i="2"/>
  <c r="BW33" i="2"/>
  <c r="HV33" i="2"/>
  <c r="GX37" i="2"/>
  <c r="AN37" i="2"/>
  <c r="GR30" i="2"/>
  <c r="CG37" i="2"/>
  <c r="FY37" i="2"/>
  <c r="DW37" i="2"/>
  <c r="BT37" i="2"/>
  <c r="BI30" i="2"/>
  <c r="HM37" i="2"/>
  <c r="FU37" i="2"/>
  <c r="HV30" i="2"/>
  <c r="BS30" i="2"/>
  <c r="GQ37" i="2"/>
  <c r="FI37" i="2"/>
  <c r="GB37" i="2"/>
  <c r="FT37" i="2"/>
  <c r="BZ37" i="2"/>
  <c r="CR37" i="2"/>
  <c r="AY37" i="2"/>
  <c r="BV37" i="2"/>
  <c r="BL30" i="2"/>
  <c r="EB37" i="2"/>
  <c r="IK37" i="2"/>
  <c r="DN37" i="2"/>
  <c r="ES30" i="2"/>
  <c r="AR30" i="2"/>
  <c r="ED37" i="2"/>
  <c r="HG37" i="2"/>
  <c r="BF37" i="2"/>
  <c r="BY33" i="2"/>
  <c r="FB39" i="2"/>
  <c r="CN33" i="2"/>
  <c r="JA33" i="2"/>
  <c r="HF38" i="2"/>
  <c r="DO39" i="2"/>
  <c r="CE33" i="2"/>
  <c r="GM38" i="2"/>
  <c r="DV38" i="2"/>
  <c r="ET37" i="2"/>
  <c r="FK37" i="2"/>
  <c r="HL37" i="2"/>
  <c r="EX37" i="2"/>
  <c r="GD37" i="2"/>
  <c r="FE30" i="2"/>
  <c r="CJ30" i="2"/>
  <c r="IZ37" i="2"/>
  <c r="HA37" i="2"/>
  <c r="GA37" i="2"/>
  <c r="GZ37" i="2"/>
  <c r="EL37" i="2"/>
  <c r="HM30" i="2"/>
  <c r="CJ37" i="2"/>
  <c r="FR37" i="2"/>
  <c r="GB30" i="2"/>
  <c r="EW30" i="2"/>
  <c r="CO30" i="2"/>
  <c r="DF37" i="2"/>
  <c r="BW37" i="2"/>
  <c r="EE37" i="2"/>
  <c r="HS37" i="2"/>
  <c r="GY37" i="2"/>
  <c r="IE37" i="2"/>
  <c r="EN37" i="2"/>
  <c r="GN37" i="2"/>
  <c r="FS37" i="2"/>
  <c r="IC37" i="2"/>
  <c r="JO37" i="2"/>
  <c r="GI37" i="2"/>
  <c r="BQ37" i="2"/>
  <c r="HV37" i="2"/>
  <c r="HZ30" i="2"/>
  <c r="EK37" i="2"/>
  <c r="DZ38" i="2"/>
  <c r="DR38" i="2"/>
  <c r="GZ33" i="2"/>
  <c r="EU38" i="2"/>
  <c r="IN38" i="2"/>
  <c r="GQ33" i="2"/>
  <c r="AU39" i="2"/>
  <c r="GX38" i="2"/>
  <c r="CO38" i="2"/>
  <c r="DT38" i="2"/>
  <c r="EX38" i="2"/>
  <c r="GV39" i="2"/>
  <c r="HF39" i="2"/>
  <c r="FS30" i="2"/>
  <c r="EK30" i="2"/>
  <c r="CT37" i="2"/>
  <c r="BL37" i="2"/>
  <c r="II37" i="2"/>
  <c r="FL37" i="2"/>
  <c r="DL37" i="2"/>
  <c r="IL30" i="2"/>
  <c r="HF30" i="2"/>
  <c r="FJ37" i="2"/>
  <c r="FW37" i="2"/>
  <c r="GW37" i="2"/>
  <c r="EO37" i="2"/>
  <c r="AS37" i="2"/>
  <c r="BH37" i="2"/>
  <c r="GU37" i="2"/>
  <c r="JB37" i="2"/>
  <c r="AR37" i="2"/>
  <c r="HQ37" i="2"/>
  <c r="GK30" i="2"/>
  <c r="CQ30" i="2"/>
  <c r="CU37" i="2"/>
  <c r="IL37" i="2"/>
  <c r="DD30" i="2"/>
  <c r="IA37" i="2"/>
  <c r="HX37" i="2"/>
  <c r="CQ38" i="2"/>
  <c r="HE39" i="2"/>
  <c r="HY38" i="2"/>
  <c r="GC39" i="2"/>
  <c r="CE39" i="2"/>
  <c r="BF33" i="2"/>
  <c r="DG38" i="2"/>
  <c r="EH38" i="2"/>
  <c r="EQ39" i="2"/>
  <c r="EI33" i="2"/>
  <c r="CM38" i="2"/>
  <c r="BM37" i="2"/>
  <c r="DG37" i="2"/>
  <c r="JN37" i="2"/>
  <c r="IU37" i="2"/>
  <c r="DX37" i="2"/>
  <c r="HH37" i="2"/>
  <c r="AL37" i="2"/>
  <c r="GR37" i="2"/>
  <c r="IB37" i="2"/>
  <c r="DD37" i="2"/>
  <c r="CI30" i="2"/>
  <c r="FH37" i="2"/>
  <c r="EG37" i="2"/>
  <c r="CB37" i="2"/>
  <c r="DC37" i="2"/>
  <c r="CO37" i="2"/>
  <c r="BP37" i="2"/>
  <c r="IY37" i="2"/>
  <c r="ER37" i="2"/>
  <c r="DO37" i="2"/>
  <c r="CA30" i="2"/>
  <c r="AV30" i="2"/>
  <c r="GT37" i="2"/>
  <c r="CP37" i="2"/>
  <c r="DI37" i="2"/>
  <c r="BI37" i="2"/>
  <c r="HO37" i="2"/>
  <c r="GS37" i="2"/>
  <c r="IN37" i="2"/>
  <c r="JM30" i="2"/>
  <c r="DM37" i="2"/>
  <c r="HU33" i="2"/>
  <c r="HT39" i="2"/>
  <c r="FG39" i="2"/>
  <c r="CO33" i="2"/>
  <c r="DP39" i="2"/>
  <c r="JC39" i="2"/>
  <c r="BX33" i="2"/>
  <c r="EM39" i="2"/>
  <c r="CW30" i="2"/>
  <c r="AM37" i="2"/>
  <c r="HC37" i="2"/>
  <c r="BG37" i="2"/>
  <c r="AW37" i="2"/>
  <c r="FN37" i="2"/>
  <c r="CD37" i="2"/>
  <c r="DB37" i="2"/>
  <c r="HY37" i="2"/>
  <c r="BQ30" i="2"/>
  <c r="IQ37" i="2"/>
  <c r="CQ37" i="2"/>
  <c r="JL37" i="2"/>
  <c r="CA37" i="2"/>
  <c r="IO37" i="2"/>
  <c r="AX37" i="2"/>
  <c r="FX37" i="2"/>
  <c r="EI37" i="2"/>
  <c r="IH37" i="2"/>
  <c r="AZ37" i="2"/>
  <c r="BK30" i="2"/>
  <c r="EN30" i="2"/>
  <c r="HU30" i="2"/>
  <c r="AV37" i="2"/>
  <c r="CK37" i="2"/>
  <c r="DM30" i="2"/>
  <c r="IW37" i="2"/>
  <c r="AU37" i="2"/>
  <c r="FO33" i="2"/>
  <c r="DD33" i="2"/>
  <c r="BZ39" i="2"/>
  <c r="CK30" i="2"/>
  <c r="EA37" i="2"/>
  <c r="HB37" i="2"/>
  <c r="IX37" i="2"/>
  <c r="EW37" i="2"/>
  <c r="DH37" i="2"/>
  <c r="FQ37" i="2"/>
  <c r="BU37" i="2"/>
  <c r="FM37" i="2"/>
  <c r="FG37" i="2"/>
  <c r="BY37" i="2"/>
  <c r="CZ37" i="2"/>
  <c r="IP30" i="2"/>
  <c r="CW37" i="2"/>
  <c r="DF30" i="2"/>
  <c r="BJ37" i="2"/>
  <c r="EM37" i="2"/>
  <c r="GO37" i="2"/>
  <c r="CL37" i="2"/>
  <c r="FP30" i="2"/>
  <c r="BO37" i="2"/>
  <c r="DE37" i="2"/>
  <c r="CI37" i="2"/>
  <c r="AW30" i="2"/>
  <c r="FA37" i="2"/>
  <c r="EJ37" i="2"/>
  <c r="BN37" i="2"/>
  <c r="JK37" i="2"/>
  <c r="CE37" i="2"/>
  <c r="GL37" i="2"/>
  <c r="AO37" i="2"/>
  <c r="JF37" i="2"/>
  <c r="DV37" i="2"/>
  <c r="IP37" i="2"/>
  <c r="EP37" i="2"/>
  <c r="IM30" i="2"/>
  <c r="CG39" i="2"/>
  <c r="CV39" i="2"/>
  <c r="HI39" i="2"/>
  <c r="CH33" i="2"/>
  <c r="FM38" i="2"/>
  <c r="BS33" i="2"/>
  <c r="GN39" i="2"/>
  <c r="CZ33" i="2"/>
  <c r="DM38" i="2"/>
  <c r="GC38" i="2"/>
  <c r="DV33" i="2"/>
  <c r="HX38" i="2"/>
  <c r="GA38" i="2"/>
  <c r="CW33" i="2"/>
  <c r="EM33" i="2"/>
  <c r="CA33" i="2"/>
  <c r="IZ38" i="2"/>
  <c r="GE39" i="2"/>
  <c r="DN38" i="2"/>
  <c r="JA39" i="2"/>
  <c r="FL39" i="2"/>
  <c r="DI38" i="2"/>
  <c r="CT39" i="2"/>
  <c r="FF38" i="2"/>
  <c r="GQ39" i="2"/>
  <c r="FC38" i="2"/>
  <c r="JD38" i="2"/>
  <c r="IK39" i="2"/>
  <c r="AW39" i="2"/>
  <c r="CC38" i="2"/>
  <c r="DT39" i="2"/>
  <c r="DF39" i="2"/>
  <c r="EU39" i="2"/>
  <c r="ES39" i="2"/>
  <c r="HP39" i="2"/>
  <c r="BO38" i="2"/>
  <c r="AM39" i="2"/>
  <c r="EN39" i="2"/>
  <c r="HQ39" i="2"/>
  <c r="BI38" i="2"/>
  <c r="BK33" i="2"/>
  <c r="IR39" i="2"/>
  <c r="JH39" i="2"/>
  <c r="EJ38" i="2"/>
  <c r="DK39" i="2"/>
  <c r="IQ38" i="2"/>
  <c r="EE39" i="2"/>
  <c r="BF38" i="2"/>
  <c r="AP39" i="2"/>
  <c r="CZ39" i="2"/>
  <c r="AU33" i="2"/>
  <c r="BN33" i="2"/>
  <c r="BV39" i="2"/>
  <c r="CW39" i="2"/>
  <c r="CQ39" i="2"/>
  <c r="EK38" i="2"/>
  <c r="HD33" i="2"/>
  <c r="FS38" i="2"/>
  <c r="IN39" i="2"/>
  <c r="FU33" i="2"/>
  <c r="GR33" i="2"/>
  <c r="HI33" i="2"/>
  <c r="IB39" i="2"/>
  <c r="AQ33" i="2"/>
  <c r="BD33" i="2"/>
  <c r="AJ33" i="2"/>
  <c r="BE39" i="2"/>
  <c r="GU39" i="2"/>
  <c r="DG33" i="2"/>
  <c r="EH39" i="2"/>
  <c r="DW33" i="2"/>
  <c r="IX39" i="2"/>
  <c r="BO33" i="2"/>
  <c r="GD38" i="2"/>
  <c r="HI38" i="2"/>
  <c r="AR33" i="2"/>
  <c r="DA33" i="2"/>
  <c r="CZ38" i="2"/>
  <c r="FT38" i="2"/>
  <c r="FQ33" i="2"/>
  <c r="AN38" i="2"/>
  <c r="DG39" i="2"/>
  <c r="IJ33" i="2"/>
  <c r="FA39" i="2"/>
  <c r="EA38" i="2"/>
  <c r="DA38" i="2"/>
  <c r="BM39" i="2"/>
  <c r="HM33" i="2"/>
  <c r="HZ33" i="2"/>
  <c r="BZ38" i="2"/>
  <c r="HU39" i="2"/>
  <c r="II33" i="2"/>
  <c r="IM33" i="2"/>
  <c r="HQ38" i="2"/>
  <c r="IT33" i="2"/>
  <c r="IL33" i="2"/>
  <c r="BV33" i="2"/>
  <c r="ER33" i="2"/>
  <c r="BA39" i="2"/>
  <c r="IV38" i="2"/>
  <c r="FS33" i="2"/>
  <c r="EA39" i="2"/>
  <c r="IF39" i="2"/>
  <c r="AR38" i="2"/>
  <c r="DC33" i="2"/>
  <c r="DN39" i="2"/>
  <c r="CB33" i="2"/>
  <c r="HG39" i="2"/>
  <c r="AY38" i="2"/>
  <c r="CR38" i="2"/>
  <c r="FI38" i="2"/>
  <c r="GE33" i="2"/>
  <c r="IQ39" i="2"/>
  <c r="FE33" i="2"/>
  <c r="GB38" i="2"/>
  <c r="FT39" i="2"/>
  <c r="HR39" i="2"/>
  <c r="JF39" i="2"/>
  <c r="IE39" i="2"/>
  <c r="GI33" i="2"/>
  <c r="HJ39" i="2"/>
  <c r="DS39" i="2"/>
  <c r="AP38" i="2"/>
  <c r="FM39" i="2"/>
  <c r="EJ39" i="2"/>
  <c r="GV38" i="2"/>
  <c r="HD38" i="2"/>
  <c r="BT33" i="2"/>
  <c r="EY38" i="2"/>
  <c r="EW33" i="2"/>
  <c r="FZ38" i="2"/>
  <c r="GO38" i="2"/>
  <c r="BW38" i="2"/>
  <c r="DH33" i="2"/>
  <c r="GA39" i="2"/>
  <c r="DO38" i="2"/>
  <c r="HB33" i="2"/>
  <c r="HY33" i="2"/>
  <c r="HH39" i="2"/>
  <c r="GS39" i="2"/>
  <c r="DQ39" i="2"/>
  <c r="DQ33" i="2"/>
  <c r="EG38" i="2"/>
  <c r="IX33" i="2"/>
  <c r="II39" i="2"/>
  <c r="BL33" i="2"/>
  <c r="CG38" i="2"/>
  <c r="HS38" i="2"/>
  <c r="BL38" i="2"/>
  <c r="BN38" i="2"/>
  <c r="AY33" i="2"/>
  <c r="BZ33" i="2"/>
  <c r="FF39" i="2"/>
  <c r="DD38" i="2"/>
  <c r="GO39" i="2"/>
  <c r="GF38" i="2"/>
  <c r="EC33" i="2"/>
  <c r="JL38" i="2"/>
  <c r="HM39" i="2"/>
  <c r="EF39" i="2"/>
  <c r="HE38" i="2"/>
  <c r="GU38" i="2"/>
  <c r="GK38" i="2"/>
  <c r="DR39" i="2"/>
  <c r="IP38" i="2"/>
  <c r="EH33" i="2"/>
  <c r="GP38" i="2"/>
  <c r="FC33" i="2"/>
  <c r="AJ30" i="2"/>
  <c r="EZ33" i="2"/>
  <c r="EB38" i="2"/>
  <c r="FN38" i="2"/>
  <c r="BP38" i="2"/>
  <c r="FS39" i="2"/>
  <c r="HL33" i="2"/>
  <c r="FJ33" i="2"/>
  <c r="DE33" i="2"/>
  <c r="JC33" i="2"/>
  <c r="DP33" i="2"/>
  <c r="GN38" i="2"/>
  <c r="IU33" i="2"/>
  <c r="HV39" i="2"/>
  <c r="DB39" i="2"/>
  <c r="HN33" i="2"/>
  <c r="BJ38" i="2"/>
  <c r="HC33" i="2"/>
  <c r="FB33" i="2"/>
  <c r="JB38" i="2"/>
  <c r="HH33" i="2"/>
  <c r="EN33" i="2"/>
  <c r="ET39" i="2"/>
  <c r="CU38" i="2"/>
  <c r="IL38" i="2"/>
  <c r="BU39" i="2"/>
  <c r="FD38" i="2"/>
  <c r="GE38" i="2"/>
  <c r="BY39" i="2"/>
  <c r="EW39" i="2"/>
  <c r="EE38" i="2"/>
  <c r="FC39" i="2"/>
  <c r="AX33" i="2"/>
  <c r="FF33" i="2"/>
  <c r="DS33" i="2"/>
  <c r="HT38" i="2"/>
  <c r="GL33" i="2"/>
  <c r="BM33" i="2"/>
  <c r="CJ33" i="2"/>
  <c r="IS33" i="2"/>
  <c r="DV39" i="2"/>
  <c r="DI39" i="2"/>
  <c r="FY38" i="2"/>
  <c r="BK38" i="2"/>
  <c r="BR33" i="2"/>
  <c r="JB33" i="2"/>
  <c r="DY38" i="2"/>
  <c r="GY38" i="2"/>
  <c r="AR39" i="2"/>
  <c r="BB33" i="2"/>
  <c r="FT33" i="2"/>
  <c r="EP38" i="2"/>
  <c r="AJ39" i="2"/>
  <c r="IY33" i="2"/>
  <c r="EI38" i="2"/>
  <c r="FV39" i="2"/>
  <c r="BU33" i="2"/>
  <c r="EC39" i="2"/>
  <c r="CL33" i="2"/>
  <c r="EV33" i="2"/>
  <c r="JN33" i="2"/>
  <c r="GM33" i="2"/>
  <c r="IS38" i="2"/>
  <c r="HC38" i="2"/>
  <c r="JD39" i="2"/>
  <c r="GY39" i="2"/>
  <c r="FZ39" i="2"/>
  <c r="GX33" i="2"/>
  <c r="JL39" i="2"/>
  <c r="GB39" i="2"/>
  <c r="AT39" i="2"/>
  <c r="DE38" i="2"/>
  <c r="FX33" i="2"/>
  <c r="EW38" i="2"/>
  <c r="ID39" i="2"/>
  <c r="AZ39" i="2"/>
  <c r="CF38" i="2"/>
  <c r="DC38" i="2"/>
  <c r="DF33" i="2"/>
  <c r="DR33" i="2"/>
  <c r="EY33" i="2"/>
  <c r="FH39" i="2"/>
  <c r="CI33" i="2"/>
  <c r="DB33" i="2"/>
  <c r="GF39" i="2"/>
  <c r="CT38" i="2"/>
  <c r="IO33" i="2"/>
  <c r="GR39" i="2"/>
  <c r="GB33" i="2"/>
  <c r="DZ33" i="2"/>
  <c r="FI33" i="2"/>
  <c r="BR39" i="2"/>
  <c r="FO38" i="2"/>
  <c r="DL38" i="2"/>
  <c r="DJ39" i="2"/>
  <c r="IH39" i="2"/>
  <c r="IJ38" i="2"/>
  <c r="DJ38" i="2"/>
  <c r="EQ38" i="2"/>
  <c r="EO39" i="2"/>
  <c r="FK33" i="2"/>
  <c r="JO38" i="2"/>
  <c r="EG39" i="2"/>
  <c r="BS39" i="2"/>
  <c r="DF38" i="2"/>
  <c r="BN39" i="2"/>
  <c r="HA33" i="2"/>
  <c r="IP39" i="2"/>
  <c r="GA33" i="2"/>
  <c r="HS39" i="2"/>
  <c r="EQ33" i="2"/>
  <c r="EI39" i="2"/>
  <c r="DY33" i="2"/>
  <c r="AQ38" i="2"/>
  <c r="HF33" i="2"/>
  <c r="GI39" i="2"/>
  <c r="FQ38" i="2"/>
  <c r="GH33" i="2"/>
  <c r="GT33" i="2"/>
  <c r="IS39" i="2"/>
  <c r="HP38" i="2"/>
  <c r="BP39" i="2"/>
  <c r="HK39" i="2"/>
  <c r="BO39" i="2"/>
  <c r="EJ33" i="2"/>
  <c r="AN33" i="2"/>
  <c r="GW33" i="2"/>
  <c r="EB39" i="2"/>
  <c r="GJ38" i="2"/>
  <c r="CI38" i="2"/>
  <c r="CS39" i="2"/>
  <c r="EX33" i="2"/>
  <c r="BE38" i="2"/>
  <c r="DK38" i="2"/>
  <c r="JE39" i="2"/>
  <c r="DU33" i="2"/>
  <c r="CT33" i="2"/>
  <c r="BJ39" i="2"/>
  <c r="DK33" i="2"/>
  <c r="CP33" i="2"/>
  <c r="GJ39" i="2"/>
  <c r="DD39" i="2"/>
  <c r="DT33" i="2"/>
  <c r="GH38" i="2"/>
  <c r="CY38" i="2"/>
  <c r="JF33" i="2"/>
  <c r="FX38" i="2"/>
  <c r="BQ38" i="2"/>
  <c r="ED38" i="2"/>
  <c r="ED33" i="2"/>
  <c r="FV38" i="2"/>
  <c r="CP39" i="2"/>
  <c r="GP39" i="2"/>
  <c r="CL38" i="2"/>
  <c r="CI39" i="2"/>
  <c r="JI39" i="2"/>
  <c r="HS33" i="2"/>
  <c r="IC38" i="2"/>
  <c r="DX33" i="2"/>
  <c r="CP38" i="2"/>
  <c r="DO33" i="2"/>
  <c r="IV33" i="2"/>
  <c r="CX39" i="2"/>
  <c r="BC39" i="2"/>
  <c r="HX39" i="2"/>
  <c r="DW39" i="2"/>
  <c r="JL33" i="2"/>
  <c r="CV33" i="2"/>
  <c r="CB38" i="2"/>
  <c r="CK38" i="2"/>
  <c r="AS39" i="2"/>
  <c r="BA38" i="2"/>
  <c r="DH39" i="2"/>
  <c r="JJ39" i="2"/>
  <c r="GF33" i="2"/>
  <c r="BX38" i="2"/>
  <c r="JI33" i="2"/>
  <c r="FW38" i="2"/>
  <c r="HN39" i="2"/>
  <c r="IF38" i="2"/>
  <c r="IN33" i="2"/>
  <c r="FA33" i="2"/>
  <c r="FR39" i="2"/>
  <c r="EO38" i="2"/>
  <c r="HW38" i="2"/>
  <c r="EG33" i="2"/>
  <c r="AL39" i="2"/>
  <c r="FJ38" i="2"/>
  <c r="EF33" i="2"/>
  <c r="JG38" i="2"/>
  <c r="HN38" i="2"/>
  <c r="HB38" i="2"/>
  <c r="JO33" i="2"/>
  <c r="CD38" i="2"/>
  <c r="CA38" i="2"/>
  <c r="EZ39" i="2"/>
  <c r="EL33" i="2"/>
  <c r="FP39" i="2"/>
  <c r="FK39" i="2"/>
  <c r="DL33" i="2"/>
  <c r="DX39" i="2"/>
  <c r="BR38" i="2"/>
  <c r="FD33" i="2"/>
  <c r="DM39" i="2"/>
  <c r="HJ38" i="2"/>
  <c r="DJ33" i="2"/>
  <c r="EX39" i="2"/>
  <c r="EY39" i="2"/>
  <c r="GL38" i="2"/>
  <c r="CL39" i="2"/>
  <c r="EN38" i="2"/>
  <c r="ET33" i="2"/>
  <c r="IC39" i="2"/>
  <c r="BY38" i="2"/>
  <c r="JC38" i="2"/>
  <c r="AV39" i="2"/>
  <c r="IK38" i="2"/>
  <c r="CU39" i="2"/>
  <c r="IA38" i="2"/>
  <c r="GS33" i="2"/>
  <c r="CF33" i="2"/>
  <c r="JK39" i="2"/>
  <c r="AO38" i="2"/>
  <c r="IG33" i="2"/>
  <c r="IV39" i="2"/>
  <c r="CM33" i="2"/>
  <c r="CW38" i="2"/>
  <c r="EV38" i="2"/>
  <c r="AO33" i="2"/>
  <c r="IB38" i="2"/>
  <c r="JH38" i="2"/>
  <c r="HK38" i="2"/>
  <c r="FP33" i="2"/>
  <c r="GL39" i="2"/>
  <c r="EO33" i="2"/>
  <c r="FP38" i="2"/>
  <c r="GO33" i="2"/>
  <c r="FB38" i="2"/>
  <c r="FG38" i="2"/>
  <c r="JP39" i="2"/>
  <c r="BM38" i="2"/>
  <c r="JP38" i="2"/>
  <c r="DC39" i="2"/>
  <c r="IH33" i="2"/>
  <c r="ES38" i="2"/>
  <c r="GR38" i="2"/>
  <c r="CN39" i="2"/>
  <c r="FR33" i="2"/>
  <c r="EC38" i="2"/>
  <c r="CM39" i="2"/>
  <c r="BT38" i="2"/>
  <c r="GS38" i="2"/>
  <c r="CY39" i="2"/>
  <c r="CY33" i="2"/>
  <c r="FH38" i="2"/>
  <c r="FR38" i="2"/>
  <c r="AK39" i="2"/>
  <c r="EP39" i="2"/>
  <c r="IT38" i="2"/>
  <c r="CD33" i="2"/>
  <c r="BD38" i="2"/>
  <c r="BJ33" i="2"/>
  <c r="IG39" i="2"/>
  <c r="IF33" i="2"/>
  <c r="CD39" i="2"/>
  <c r="CC33" i="2"/>
  <c r="DP38" i="2"/>
  <c r="HU38" i="2"/>
  <c r="DM33" i="2"/>
  <c r="IP33" i="2"/>
  <c r="FQ39" i="2"/>
  <c r="DZ39" i="2"/>
  <c r="FL38" i="2"/>
  <c r="IK33" i="2"/>
  <c r="GN33" i="2"/>
  <c r="CU33" i="2"/>
  <c r="JK38" i="2"/>
  <c r="DS38" i="2"/>
  <c r="GV33" i="2"/>
  <c r="HZ39" i="2"/>
  <c r="GU33" i="2"/>
  <c r="FV33" i="2"/>
  <c r="GJ33" i="2"/>
  <c r="JN38" i="2"/>
  <c r="CO39" i="2"/>
  <c r="BF39" i="2"/>
  <c r="JH33" i="2"/>
  <c r="EL39" i="2"/>
  <c r="IW38" i="2"/>
  <c r="CA39" i="2"/>
  <c r="GC33" i="2"/>
  <c r="IU38" i="2"/>
  <c r="HR33" i="2"/>
  <c r="HL39" i="2"/>
  <c r="HJ33" i="2"/>
  <c r="CK39" i="2"/>
  <c r="IJ39" i="2"/>
  <c r="FU38" i="2"/>
  <c r="IW33" i="2"/>
  <c r="CN38" i="2"/>
  <c r="FC37" i="2"/>
  <c r="AW38" i="2"/>
  <c r="ID33" i="2"/>
  <c r="IY39" i="2"/>
  <c r="FY33" i="2"/>
  <c r="CX33" i="2"/>
  <c r="IY38" i="2"/>
  <c r="BQ39" i="2"/>
  <c r="JJ38" i="2"/>
  <c r="HY39" i="2"/>
  <c r="ER39" i="2"/>
  <c r="AT33" i="2"/>
  <c r="AZ38" i="2"/>
  <c r="AQ39" i="2"/>
  <c r="GK33" i="2"/>
  <c r="EE33" i="2"/>
  <c r="FY39" i="2"/>
  <c r="CS33" i="2"/>
  <c r="BE33" i="2"/>
  <c r="HV38" i="2"/>
  <c r="IO38" i="2"/>
  <c r="IM38" i="2"/>
  <c r="GZ38" i="2"/>
  <c r="AK38" i="2"/>
  <c r="JJ33" i="2"/>
  <c r="AJ37" i="2" l="1"/>
  <c r="AJ41" i="2" s="1"/>
  <c r="AJ43" i="2" s="1"/>
  <c r="AH35" i="2"/>
  <c r="JM41" i="2"/>
  <c r="JM43" i="2" s="1"/>
  <c r="CK41" i="2"/>
  <c r="CK43" i="2" s="1"/>
  <c r="CW41" i="2"/>
  <c r="CW43" i="2" s="1"/>
  <c r="GB41" i="2"/>
  <c r="GB43" i="2" s="1"/>
  <c r="BS41" i="2"/>
  <c r="BS43" i="2" s="1"/>
  <c r="EV41" i="2"/>
  <c r="EV43" i="2" s="1"/>
  <c r="GM41" i="2"/>
  <c r="GM43" i="2" s="1"/>
  <c r="CF41" i="2"/>
  <c r="CF43" i="2" s="1"/>
  <c r="BZ41" i="2"/>
  <c r="BZ43" i="2" s="1"/>
  <c r="IF41" i="2"/>
  <c r="IF43" i="2" s="1"/>
  <c r="HB41" i="2"/>
  <c r="HB43" i="2" s="1"/>
  <c r="BD41" i="2"/>
  <c r="BD43" i="2" s="1"/>
  <c r="BH41" i="2"/>
  <c r="BH43" i="2" s="1"/>
  <c r="JF41" i="2"/>
  <c r="JF43" i="2" s="1"/>
  <c r="IZ41" i="2"/>
  <c r="IZ43" i="2" s="1"/>
  <c r="EA41" i="2"/>
  <c r="EA43" i="2" s="1"/>
  <c r="JP41" i="2"/>
  <c r="JP43" i="2" s="1"/>
  <c r="HY41" i="2"/>
  <c r="HY43" i="2" s="1"/>
  <c r="GI41" i="2"/>
  <c r="GI43" i="2" s="1"/>
  <c r="DZ41" i="2"/>
  <c r="DZ43" i="2" s="1"/>
  <c r="BB41" i="2"/>
  <c r="BB43" i="2" s="1"/>
  <c r="EZ41" i="2"/>
  <c r="EZ43" i="2" s="1"/>
  <c r="AN41" i="2"/>
  <c r="AN43" i="2" s="1"/>
  <c r="GD41" i="2"/>
  <c r="GD43" i="2" s="1"/>
  <c r="JH41" i="2"/>
  <c r="JH43" i="2" s="1"/>
  <c r="DE41" i="2"/>
  <c r="DE43" i="2" s="1"/>
  <c r="ID41" i="2"/>
  <c r="ID43" i="2" s="1"/>
  <c r="GF41" i="2"/>
  <c r="GF43" i="2" s="1"/>
  <c r="AW41" i="2"/>
  <c r="AW43" i="2" s="1"/>
  <c r="CI41" i="2"/>
  <c r="CI43" i="2" s="1"/>
  <c r="CQ41" i="2"/>
  <c r="CQ43" i="2" s="1"/>
  <c r="CJ41" i="2"/>
  <c r="CJ43" i="2" s="1"/>
  <c r="HV41" i="2"/>
  <c r="HV43" i="2" s="1"/>
  <c r="GR41" i="2"/>
  <c r="GR43" i="2" s="1"/>
  <c r="IY41" i="2"/>
  <c r="IY43" i="2" s="1"/>
  <c r="IX41" i="2"/>
  <c r="IX43" i="2" s="1"/>
  <c r="FT41" i="2"/>
  <c r="FT43" i="2" s="1"/>
  <c r="GP41" i="2"/>
  <c r="GP43" i="2" s="1"/>
  <c r="CP41" i="2"/>
  <c r="CP43" i="2" s="1"/>
  <c r="HJ41" i="2"/>
  <c r="HJ43" i="2" s="1"/>
  <c r="BE41" i="2"/>
  <c r="BE43" i="2" s="1"/>
  <c r="IG41" i="2"/>
  <c r="IG43" i="2" s="1"/>
  <c r="GC41" i="2"/>
  <c r="GC43" i="2" s="1"/>
  <c r="GN41" i="2"/>
  <c r="GN43" i="2" s="1"/>
  <c r="BT41" i="2"/>
  <c r="BT43" i="2" s="1"/>
  <c r="DP41" i="2"/>
  <c r="DP43" i="2" s="1"/>
  <c r="JI41" i="2"/>
  <c r="JI43" i="2" s="1"/>
  <c r="HS41" i="2"/>
  <c r="HS43" i="2" s="1"/>
  <c r="CD41" i="2"/>
  <c r="CD43" i="2" s="1"/>
  <c r="AT41" i="2"/>
  <c r="AT43" i="2" s="1"/>
  <c r="DG41" i="2"/>
  <c r="DG43" i="2" s="1"/>
  <c r="JG41" i="2"/>
  <c r="JG43" i="2" s="1"/>
  <c r="EG41" i="2"/>
  <c r="EG43" i="2" s="1"/>
  <c r="GL41" i="2"/>
  <c r="GL43" i="2" s="1"/>
  <c r="HL41" i="2"/>
  <c r="HL43" i="2" s="1"/>
  <c r="EO41" i="2"/>
  <c r="EO43" i="2" s="1"/>
  <c r="IU41" i="2"/>
  <c r="IU43" i="2" s="1"/>
  <c r="FU41" i="2"/>
  <c r="FU43" i="2" s="1"/>
  <c r="BF41" i="2"/>
  <c r="BF43" i="2" s="1"/>
  <c r="DF41" i="2"/>
  <c r="DF43" i="2" s="1"/>
  <c r="HU41" i="2"/>
  <c r="HU43" i="2" s="1"/>
  <c r="GK41" i="2"/>
  <c r="GK43" i="2" s="1"/>
  <c r="FE41" i="2"/>
  <c r="FE43" i="2" s="1"/>
  <c r="AR41" i="2"/>
  <c r="AR43" i="2" s="1"/>
  <c r="HW41" i="2"/>
  <c r="HW43" i="2" s="1"/>
  <c r="DA41" i="2"/>
  <c r="DA43" i="2" s="1"/>
  <c r="GZ41" i="2"/>
  <c r="GZ43" i="2" s="1"/>
  <c r="CT41" i="2"/>
  <c r="CT43" i="2" s="1"/>
  <c r="CC41" i="2"/>
  <c r="CC43" i="2" s="1"/>
  <c r="ER41" i="2"/>
  <c r="ER43" i="2" s="1"/>
  <c r="GX41" i="2"/>
  <c r="GX43" i="2" s="1"/>
  <c r="BM41" i="2"/>
  <c r="BM43" i="2" s="1"/>
  <c r="IS41" i="2"/>
  <c r="IS43" i="2" s="1"/>
  <c r="FH41" i="2"/>
  <c r="FH43" i="2" s="1"/>
  <c r="JE41" i="2"/>
  <c r="JE43" i="2" s="1"/>
  <c r="DR41" i="2"/>
  <c r="DR43" i="2" s="1"/>
  <c r="EU41" i="2"/>
  <c r="EU43" i="2" s="1"/>
  <c r="HQ41" i="2"/>
  <c r="HQ43" i="2" s="1"/>
  <c r="II41" i="2"/>
  <c r="II43" i="2" s="1"/>
  <c r="DJ41" i="2"/>
  <c r="DJ43" i="2" s="1"/>
  <c r="FR41" i="2"/>
  <c r="FR43" i="2" s="1"/>
  <c r="HN41" i="2"/>
  <c r="HN43" i="2" s="1"/>
  <c r="AQ41" i="2"/>
  <c r="AQ43" i="2" s="1"/>
  <c r="FQ41" i="2"/>
  <c r="FQ43" i="2" s="1"/>
  <c r="FG41" i="2"/>
  <c r="FG43" i="2" s="1"/>
  <c r="EB41" i="2"/>
  <c r="EB43" i="2" s="1"/>
  <c r="AY41" i="2"/>
  <c r="AY43" i="2" s="1"/>
  <c r="EX41" i="2"/>
  <c r="EX43" i="2" s="1"/>
  <c r="GQ41" i="2"/>
  <c r="GQ43" i="2" s="1"/>
  <c r="JL41" i="2"/>
  <c r="JL43" i="2" s="1"/>
  <c r="FF41" i="2"/>
  <c r="FF43" i="2" s="1"/>
  <c r="EN41" i="2"/>
  <c r="EN43" i="2" s="1"/>
  <c r="HM41" i="2"/>
  <c r="HM43" i="2" s="1"/>
  <c r="ES41" i="2"/>
  <c r="ES43" i="2" s="1"/>
  <c r="FL41" i="2"/>
  <c r="FL43" i="2" s="1"/>
  <c r="JD41" i="2"/>
  <c r="JD43" i="2" s="1"/>
  <c r="FI41" i="2"/>
  <c r="FI43" i="2" s="1"/>
  <c r="DY41" i="2"/>
  <c r="DY43" i="2" s="1"/>
  <c r="EP41" i="2"/>
  <c r="EP43" i="2" s="1"/>
  <c r="ET41" i="2"/>
  <c r="ET43" i="2" s="1"/>
  <c r="HH41" i="2"/>
  <c r="HH43" i="2" s="1"/>
  <c r="BG41" i="2"/>
  <c r="BG43" i="2" s="1"/>
  <c r="JN41" i="2"/>
  <c r="JN43" i="2" s="1"/>
  <c r="DH41" i="2"/>
  <c r="DH43" i="2" s="1"/>
  <c r="EL41" i="2"/>
  <c r="EL43" i="2" s="1"/>
  <c r="BP41" i="2"/>
  <c r="BP43" i="2" s="1"/>
  <c r="CB41" i="2"/>
  <c r="CB43" i="2" s="1"/>
  <c r="IT41" i="2"/>
  <c r="IT43" i="2" s="1"/>
  <c r="JB41" i="2"/>
  <c r="JB43" i="2" s="1"/>
  <c r="FJ41" i="2"/>
  <c r="FJ43" i="2" s="1"/>
  <c r="CG41" i="2"/>
  <c r="CG43" i="2" s="1"/>
  <c r="EI41" i="2"/>
  <c r="EI43" i="2" s="1"/>
  <c r="FN41" i="2"/>
  <c r="FN43" i="2" s="1"/>
  <c r="AU41" i="2"/>
  <c r="AU43" i="2" s="1"/>
  <c r="EQ41" i="2"/>
  <c r="EQ43" i="2" s="1"/>
  <c r="DQ41" i="2"/>
  <c r="DQ43" i="2" s="1"/>
  <c r="GU41" i="2"/>
  <c r="GU43" i="2" s="1"/>
  <c r="IP41" i="2"/>
  <c r="IP43" i="2" s="1"/>
  <c r="BK41" i="2"/>
  <c r="BK43" i="2" s="1"/>
  <c r="EK41" i="2"/>
  <c r="EK43" i="2" s="1"/>
  <c r="BI41" i="2"/>
  <c r="BI43" i="2" s="1"/>
  <c r="BX41" i="2"/>
  <c r="BX43" i="2" s="1"/>
  <c r="AX41" i="2"/>
  <c r="AX43" i="2" s="1"/>
  <c r="FM41" i="2"/>
  <c r="FM43" i="2" s="1"/>
  <c r="CR41" i="2"/>
  <c r="CR43" i="2" s="1"/>
  <c r="EJ41" i="2"/>
  <c r="EJ43" i="2" s="1"/>
  <c r="HI41" i="2"/>
  <c r="HI43" i="2" s="1"/>
  <c r="IN41" i="2"/>
  <c r="IN43" i="2" s="1"/>
  <c r="HK41" i="2"/>
  <c r="HK43" i="2" s="1"/>
  <c r="CY41" i="2"/>
  <c r="CY43" i="2" s="1"/>
  <c r="IC41" i="2"/>
  <c r="IC43" i="2" s="1"/>
  <c r="DT41" i="2"/>
  <c r="DT43" i="2" s="1"/>
  <c r="CM41" i="2"/>
  <c r="CM43" i="2" s="1"/>
  <c r="BJ41" i="2"/>
  <c r="BJ43" i="2" s="1"/>
  <c r="AI37" i="2"/>
  <c r="AI41" i="2" s="1"/>
  <c r="IK41" i="2"/>
  <c r="IK43" i="2" s="1"/>
  <c r="EF41" i="2"/>
  <c r="EF43" i="2" s="1"/>
  <c r="HT41" i="2"/>
  <c r="HT43" i="2" s="1"/>
  <c r="CU41" i="2"/>
  <c r="CU43" i="2" s="1"/>
  <c r="GA41" i="2"/>
  <c r="GA43" i="2" s="1"/>
  <c r="EC41" i="2"/>
  <c r="EC43" i="2" s="1"/>
  <c r="DC41" i="2"/>
  <c r="DC43" i="2" s="1"/>
  <c r="HX41" i="2"/>
  <c r="HX43" i="2" s="1"/>
  <c r="CL41" i="2"/>
  <c r="CL43" i="2" s="1"/>
  <c r="FW41" i="2"/>
  <c r="FW43" i="2" s="1"/>
  <c r="CE41" i="2"/>
  <c r="CE43" i="2" s="1"/>
  <c r="FB41" i="2"/>
  <c r="FB43" i="2" s="1"/>
  <c r="IM41" i="2"/>
  <c r="IM43" i="2" s="1"/>
  <c r="FP41" i="2"/>
  <c r="FP43" i="2" s="1"/>
  <c r="AV41" i="2"/>
  <c r="AV43" i="2" s="1"/>
  <c r="HF41" i="2"/>
  <c r="HF43" i="2" s="1"/>
  <c r="FS41" i="2"/>
  <c r="FS43" i="2" s="1"/>
  <c r="DU41" i="2"/>
  <c r="DU43" i="2" s="1"/>
  <c r="FO41" i="2"/>
  <c r="FO43" i="2" s="1"/>
  <c r="DW41" i="2"/>
  <c r="DW43" i="2" s="1"/>
  <c r="JC41" i="2"/>
  <c r="JC43" i="2" s="1"/>
  <c r="GG41" i="2"/>
  <c r="GG43" i="2" s="1"/>
  <c r="HP41" i="2"/>
  <c r="HP43" i="2" s="1"/>
  <c r="FV41" i="2"/>
  <c r="FV43" i="2" s="1"/>
  <c r="HR41" i="2"/>
  <c r="HR43" i="2" s="1"/>
  <c r="FX41" i="2"/>
  <c r="FX43" i="2" s="1"/>
  <c r="EH41" i="2"/>
  <c r="EH43" i="2" s="1"/>
  <c r="AS41" i="2"/>
  <c r="AS43" i="2" s="1"/>
  <c r="JO41" i="2"/>
  <c r="JO43" i="2" s="1"/>
  <c r="AP41" i="2"/>
  <c r="AP43" i="2" s="1"/>
  <c r="GS41" i="2"/>
  <c r="GS43" i="2" s="1"/>
  <c r="GW41" i="2"/>
  <c r="GW43" i="2" s="1"/>
  <c r="DL41" i="2"/>
  <c r="DL43" i="2" s="1"/>
  <c r="HG41" i="2"/>
  <c r="HG43" i="2" s="1"/>
  <c r="BO41" i="2"/>
  <c r="BO43" i="2" s="1"/>
  <c r="DO41" i="2"/>
  <c r="DO43" i="2" s="1"/>
  <c r="GE41" i="2"/>
  <c r="GE43" i="2" s="1"/>
  <c r="HA41" i="2"/>
  <c r="HA43" i="2" s="1"/>
  <c r="CV41" i="2"/>
  <c r="CV43" i="2" s="1"/>
  <c r="AK41" i="2"/>
  <c r="AK43" i="2" s="1"/>
  <c r="DV41" i="2"/>
  <c r="DV43" i="2" s="1"/>
  <c r="FK41" i="2"/>
  <c r="FK43" i="2" s="1"/>
  <c r="HE41" i="2"/>
  <c r="HE43" i="2" s="1"/>
  <c r="IA41" i="2"/>
  <c r="IA43" i="2" s="1"/>
  <c r="DD41" i="2"/>
  <c r="DD43" i="2" s="1"/>
  <c r="IL41" i="2"/>
  <c r="IL43" i="2" s="1"/>
  <c r="CO41" i="2"/>
  <c r="CO43" i="2" s="1"/>
  <c r="CZ41" i="2"/>
  <c r="CZ43" i="2" s="1"/>
  <c r="HD41" i="2"/>
  <c r="HD43" i="2" s="1"/>
  <c r="BW41" i="2"/>
  <c r="BW43" i="2" s="1"/>
  <c r="GY41" i="2"/>
  <c r="GY43" i="2" s="1"/>
  <c r="GV41" i="2"/>
  <c r="GV43" i="2" s="1"/>
  <c r="FZ41" i="2"/>
  <c r="FZ43" i="2" s="1"/>
  <c r="IQ41" i="2"/>
  <c r="IQ43" i="2" s="1"/>
  <c r="BU41" i="2"/>
  <c r="BU43" i="2" s="1"/>
  <c r="AO41" i="2"/>
  <c r="AO43" i="2" s="1"/>
  <c r="BN41" i="2"/>
  <c r="BN43" i="2" s="1"/>
  <c r="DK41" i="2"/>
  <c r="DK43" i="2" s="1"/>
  <c r="AL41" i="2"/>
  <c r="AL43" i="2" s="1"/>
  <c r="IB41" i="2"/>
  <c r="IB43" i="2" s="1"/>
  <c r="GH41" i="2"/>
  <c r="GH43" i="2" s="1"/>
  <c r="FC41" i="2"/>
  <c r="FC43" i="2" s="1"/>
  <c r="EM41" i="2"/>
  <c r="EM43" i="2" s="1"/>
  <c r="IW41" i="2"/>
  <c r="IW43" i="2" s="1"/>
  <c r="BA41" i="2"/>
  <c r="BA43" i="2" s="1"/>
  <c r="CN41" i="2"/>
  <c r="CN43" i="2" s="1"/>
  <c r="ED41" i="2"/>
  <c r="ED43" i="2" s="1"/>
  <c r="HO41" i="2"/>
  <c r="HO43" i="2" s="1"/>
  <c r="IO41" i="2"/>
  <c r="IO43" i="2" s="1"/>
  <c r="BC41" i="2"/>
  <c r="BC43" i="2" s="1"/>
  <c r="DB41" i="2"/>
  <c r="DB43" i="2" s="1"/>
  <c r="DN41" i="2"/>
  <c r="DN43" i="2" s="1"/>
  <c r="IV41" i="2"/>
  <c r="IV43" i="2" s="1"/>
  <c r="JK41" i="2"/>
  <c r="JK43" i="2" s="1"/>
  <c r="DM41" i="2"/>
  <c r="DM43" i="2" s="1"/>
  <c r="BQ41" i="2"/>
  <c r="BQ43" i="2" s="1"/>
  <c r="CA41" i="2"/>
  <c r="CA43" i="2" s="1"/>
  <c r="HZ41" i="2"/>
  <c r="HZ43" i="2" s="1"/>
  <c r="EW41" i="2"/>
  <c r="EW43" i="2" s="1"/>
  <c r="BL41" i="2"/>
  <c r="BL43" i="2" s="1"/>
  <c r="FY41" i="2"/>
  <c r="FY43" i="2" s="1"/>
  <c r="JA41" i="2"/>
  <c r="JA43" i="2" s="1"/>
  <c r="GJ41" i="2"/>
  <c r="GJ43" i="2" s="1"/>
  <c r="FA41" i="2"/>
  <c r="FA43" i="2" s="1"/>
  <c r="JJ41" i="2"/>
  <c r="JJ43" i="2" s="1"/>
  <c r="BY41" i="2"/>
  <c r="BY43" i="2" s="1"/>
  <c r="DS41" i="2"/>
  <c r="DS43" i="2" s="1"/>
  <c r="GO41" i="2"/>
  <c r="GO43" i="2" s="1"/>
  <c r="IJ41" i="2"/>
  <c r="IJ43" i="2" s="1"/>
  <c r="EY41" i="2"/>
  <c r="EY43" i="2" s="1"/>
  <c r="BV41" i="2"/>
  <c r="BV43" i="2" s="1"/>
  <c r="FD41" i="2"/>
  <c r="FD43" i="2" s="1"/>
  <c r="IR41" i="2"/>
  <c r="IR43" i="2" s="1"/>
  <c r="IH41" i="2"/>
  <c r="IH43" i="2" s="1"/>
  <c r="DX41" i="2"/>
  <c r="DX43" i="2" s="1"/>
  <c r="IE41" i="2"/>
  <c r="IE43" i="2" s="1"/>
  <c r="AZ41" i="2"/>
  <c r="AZ43" i="2" s="1"/>
  <c r="GT41" i="2"/>
  <c r="GT43" i="2" s="1"/>
  <c r="EE41" i="2"/>
  <c r="EE43" i="2" s="1"/>
  <c r="DI41" i="2"/>
  <c r="DI43" i="2" s="1"/>
  <c r="CS41" i="2"/>
  <c r="CS43" i="2" s="1"/>
  <c r="CH41" i="2"/>
  <c r="CH43" i="2" s="1"/>
  <c r="CX41" i="2"/>
  <c r="CX43" i="2" s="1"/>
  <c r="HC41" i="2"/>
  <c r="HC43" i="2" s="1"/>
  <c r="AM41" i="2"/>
  <c r="AM43" i="2" s="1"/>
  <c r="BR41" i="2" l="1"/>
  <c r="J43" i="2" s="1"/>
  <c r="J44" i="2" s="1"/>
  <c r="D12" i="2" l="1"/>
  <c r="D18" i="2" s="1"/>
  <c r="J45" i="2"/>
  <c r="J46" i="2" s="1"/>
  <c r="BR43" i="2"/>
  <c r="J35" i="2" l="1"/>
  <c r="D14" i="2"/>
  <c r="K43" i="2"/>
  <c r="AI26" i="2"/>
  <c r="J37" i="2"/>
  <c r="J36" i="2" l="1"/>
  <c r="AI43" i="2"/>
  <c r="J40" i="2" s="1"/>
  <c r="J41" i="2" l="1"/>
</calcChain>
</file>

<file path=xl/sharedStrings.xml><?xml version="1.0" encoding="utf-8"?>
<sst xmlns="http://schemas.openxmlformats.org/spreadsheetml/2006/main" count="310" uniqueCount="90">
  <si>
    <t>Gastos de Adquisición</t>
  </si>
  <si>
    <t>€/m²</t>
  </si>
  <si>
    <t>Construida</t>
  </si>
  <si>
    <t>Comunes</t>
  </si>
  <si>
    <t>Superficie total (m²)</t>
  </si>
  <si>
    <t>Precio de Tasación (€)</t>
  </si>
  <si>
    <t>Precio de Compra (€)</t>
  </si>
  <si>
    <t>Coste de Adquisición (€)</t>
  </si>
  <si>
    <t>Cógido del Inmueble</t>
  </si>
  <si>
    <t>Ciudad</t>
  </si>
  <si>
    <t>Madrid</t>
  </si>
  <si>
    <t>Dirección</t>
  </si>
  <si>
    <t>Inquilino</t>
  </si>
  <si>
    <t>Hipótesis de Compra</t>
  </si>
  <si>
    <t>Otros (€)</t>
  </si>
  <si>
    <t>Hipótesis de Alquiler</t>
  </si>
  <si>
    <t>€/año</t>
  </si>
  <si>
    <t>€/mes</t>
  </si>
  <si>
    <t>€/m²/mes</t>
  </si>
  <si>
    <t>Estructura de gastos</t>
  </si>
  <si>
    <t>IBI (€)</t>
  </si>
  <si>
    <t>CCPP (€)</t>
  </si>
  <si>
    <t>Seguro (€)</t>
  </si>
  <si>
    <t>Recuperable</t>
  </si>
  <si>
    <t>Recuperables</t>
  </si>
  <si>
    <t>No recuperables</t>
  </si>
  <si>
    <t>%/año</t>
  </si>
  <si>
    <t>Management Fees</t>
  </si>
  <si>
    <t>Fee desinversión (€)</t>
  </si>
  <si>
    <t>Mes</t>
  </si>
  <si>
    <t>Año</t>
  </si>
  <si>
    <t>xxx</t>
  </si>
  <si>
    <t>Inflación (%)</t>
  </si>
  <si>
    <t>Inflación acumulada (%)</t>
  </si>
  <si>
    <t>Gastos recuperables (€)</t>
  </si>
  <si>
    <t>Gastos no recuperables (€)</t>
  </si>
  <si>
    <t>Precio de Venta (€)</t>
  </si>
  <si>
    <t>Plusvalía municipal (€)</t>
  </si>
  <si>
    <t>Año de Venta</t>
  </si>
  <si>
    <t>Mes de Venta</t>
  </si>
  <si>
    <t>Management fee (€)</t>
  </si>
  <si>
    <t>Desinversión (€)</t>
  </si>
  <si>
    <t>Precio de adquisición (€)</t>
  </si>
  <si>
    <t>Costes de adquisición (€)</t>
  </si>
  <si>
    <t>Inflación gastos</t>
  </si>
  <si>
    <t>Revalorización anual (%)</t>
  </si>
  <si>
    <t>Revalorización venta (%)</t>
  </si>
  <si>
    <t>Revalorización acumulada (%)</t>
  </si>
  <si>
    <t>Esperanza de vida (año)</t>
  </si>
  <si>
    <t>Esperanza de vida (mes)</t>
  </si>
  <si>
    <t>Mx</t>
  </si>
  <si>
    <t>TIR</t>
  </si>
  <si>
    <t>Ganancia total (€)</t>
  </si>
  <si>
    <t>GRI</t>
  </si>
  <si>
    <t>NRI</t>
  </si>
  <si>
    <t>NOI</t>
  </si>
  <si>
    <t>KPI`s inversión</t>
  </si>
  <si>
    <t xml:space="preserve">Meses de comercialización </t>
  </si>
  <si>
    <t>Cash Out (€)</t>
  </si>
  <si>
    <t>Bolsa alquiler (€ total)</t>
  </si>
  <si>
    <t>Bolsa alquiler (€/mes)</t>
  </si>
  <si>
    <t>FCF teórico</t>
  </si>
  <si>
    <t>Teórico</t>
  </si>
  <si>
    <t>Esperanza vida (años)</t>
  </si>
  <si>
    <t>Edad actual (años)</t>
  </si>
  <si>
    <t>Prima de esperanza de vida (años)</t>
  </si>
  <si>
    <t>-</t>
  </si>
  <si>
    <t>FCF teórico (para calcular TIR)</t>
  </si>
  <si>
    <t>Hipótesis de venta_Teórico</t>
  </si>
  <si>
    <t>Fee originación (€) - (%)</t>
  </si>
  <si>
    <t>Mangement Fee (€) - (%)</t>
  </si>
  <si>
    <t>ITP (€) - (%)</t>
  </si>
  <si>
    <t>Notaría (€) - (%)</t>
  </si>
  <si>
    <t>Registro (€) - (%)</t>
  </si>
  <si>
    <t>Otros (€) - (%)</t>
  </si>
  <si>
    <t>Valor de Mercado</t>
  </si>
  <si>
    <t>Edad</t>
  </si>
  <si>
    <t>Sexo (H/M)</t>
  </si>
  <si>
    <t>H</t>
  </si>
  <si>
    <t>Precio de compra</t>
  </si>
  <si>
    <t>Bolsa de alquiler</t>
  </si>
  <si>
    <t>Alquiler mensual</t>
  </si>
  <si>
    <t>Desembolso a vendedor</t>
  </si>
  <si>
    <t>Fee Intermediación (€) - (%)</t>
  </si>
  <si>
    <t>Esperanza de Vida</t>
  </si>
  <si>
    <t>Años</t>
  </si>
  <si>
    <t>Hombres</t>
  </si>
  <si>
    <t>Mujeres</t>
  </si>
  <si>
    <t>M</t>
  </si>
  <si>
    <t>Nº meses de alquiler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</si>
</sst>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#,##0;\(#,##0\);&quot;-&quot;"/>
    <numFmt numFmtId="166" formatCode="&quot;Y&quot;#,##0"/>
    <numFmt numFmtId="167" formatCode="###0;\(###0\);&quot;-&quot;"/>
    <numFmt numFmtId="168" formatCode="0.00%;\(0.00%\);\-;@"/>
    <numFmt numFmtId="169" formatCode="[$-C0A]mmm\-yy;@"/>
    <numFmt numFmtId="170" formatCode="#,##0.0;\(#,##0.0\);&quot;-&quot;"/>
    <numFmt numFmtId="171" formatCode="0.0%;\(0.0%\);\-;@"/>
    <numFmt numFmtId="172" formatCode="0%;\(0%\);\-;@"/>
    <numFmt numFmtId="173" formatCode="#,##0.00;\(#,##0.00\);&quot;-&quot;"/>
  </numFmts>
  <fonts count="12">
    <font>
      <sz val="11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1"/>
      <color theme="1"/>
      <name val="Roboto Slab"/>
      <family val="2"/>
    </font>
    <font>
      <sz val="10"/>
      <name val="Calibri Light"/>
      <family val="2"/>
      <scheme val="major"/>
    </font>
    <font>
      <i/>
      <sz val="10"/>
      <color theme="0" tint="-0.249977111117893"/>
      <name val="Calibri Light"/>
      <family val="2"/>
    </font>
    <font>
      <b/>
      <sz val="10"/>
      <name val="Calibri Light"/>
      <family val="2"/>
      <scheme val="major"/>
    </font>
    <font>
      <sz val="10"/>
      <color theme="0" tint="-0.249977111117893"/>
      <name val="Calibri Light"/>
      <family val="2"/>
      <scheme val="major"/>
    </font>
    <font>
      <sz val="10"/>
      <name val="Calibri Light"/>
      <family val="2"/>
    </font>
    <font>
      <sz val="11"/>
      <color theme="1"/>
      <name val="Open Sans"/>
      <family val="2"/>
    </font>
    <font>
      <sz val="1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left" indent="1"/>
    </xf>
    <xf numFmtId="165" fontId="2" fillId="0" borderId="0" xfId="1" applyNumberFormat="1" applyFont="1" applyFill="1" applyBorder="1" applyAlignment="1"/>
    <xf numFmtId="165" fontId="3" fillId="2" borderId="0" xfId="1" applyNumberFormat="1" applyFont="1" applyFill="1" applyBorder="1" applyAlignment="1">
      <alignment horizontal="left"/>
    </xf>
    <xf numFmtId="166" fontId="5" fillId="0" borderId="0" xfId="2" applyNumberFormat="1" applyFont="1"/>
    <xf numFmtId="167" fontId="6" fillId="0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/>
    <xf numFmtId="165" fontId="2" fillId="4" borderId="0" xfId="1" applyNumberFormat="1" applyFont="1" applyFill="1" applyBorder="1" applyAlignment="1"/>
    <xf numFmtId="3" fontId="7" fillId="0" borderId="0" xfId="2" applyNumberFormat="1" applyFont="1"/>
    <xf numFmtId="169" fontId="5" fillId="0" borderId="0" xfId="2" applyNumberFormat="1" applyFont="1"/>
    <xf numFmtId="168" fontId="2" fillId="3" borderId="0" xfId="3" applyNumberFormat="1" applyFont="1" applyFill="1" applyBorder="1"/>
    <xf numFmtId="168" fontId="2" fillId="0" borderId="0" xfId="3" applyNumberFormat="1" applyFont="1" applyFill="1" applyBorder="1"/>
    <xf numFmtId="168" fontId="2" fillId="4" borderId="0" xfId="3" applyNumberFormat="1" applyFont="1" applyFill="1" applyBorder="1"/>
    <xf numFmtId="3" fontId="8" fillId="0" borderId="0" xfId="2" applyNumberFormat="1" applyFont="1" applyAlignment="1">
      <alignment horizontal="center"/>
    </xf>
    <xf numFmtId="171" fontId="2" fillId="3" borderId="0" xfId="3" applyNumberFormat="1" applyFont="1" applyFill="1" applyBorder="1"/>
    <xf numFmtId="171" fontId="2" fillId="0" borderId="0" xfId="3" applyNumberFormat="1" applyFont="1" applyFill="1" applyBorder="1"/>
    <xf numFmtId="171" fontId="2" fillId="4" borderId="0" xfId="3" applyNumberFormat="1" applyFont="1" applyFill="1" applyBorder="1"/>
    <xf numFmtId="170" fontId="2" fillId="0" borderId="0" xfId="1" applyNumberFormat="1" applyFont="1" applyFill="1" applyBorder="1" applyAlignment="1"/>
    <xf numFmtId="169" fontId="5" fillId="3" borderId="0" xfId="2" applyNumberFormat="1" applyFont="1" applyFill="1"/>
    <xf numFmtId="167" fontId="6" fillId="3" borderId="0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5" fillId="3" borderId="0" xfId="2" applyNumberFormat="1" applyFont="1" applyFill="1"/>
    <xf numFmtId="165" fontId="2" fillId="0" borderId="0" xfId="1" applyNumberFormat="1" applyFont="1" applyFill="1" applyBorder="1" applyAlignment="1">
      <alignment horizontal="left"/>
    </xf>
    <xf numFmtId="172" fontId="2" fillId="0" borderId="0" xfId="3" applyNumberFormat="1" applyFont="1" applyFill="1" applyBorder="1"/>
    <xf numFmtId="165" fontId="2" fillId="4" borderId="0" xfId="1" applyNumberFormat="1" applyFont="1" applyFill="1" applyBorder="1" applyAlignment="1">
      <alignment horizontal="right"/>
    </xf>
    <xf numFmtId="166" fontId="5" fillId="0" borderId="0" xfId="2" applyNumberFormat="1" applyFont="1" applyFill="1"/>
    <xf numFmtId="165" fontId="2" fillId="0" borderId="2" xfId="1" applyNumberFormat="1" applyFont="1" applyFill="1" applyBorder="1" applyAlignment="1">
      <alignment horizontal="left"/>
    </xf>
    <xf numFmtId="165" fontId="2" fillId="3" borderId="2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left"/>
    </xf>
    <xf numFmtId="168" fontId="2" fillId="0" borderId="3" xfId="3" applyNumberFormat="1" applyFont="1" applyFill="1" applyBorder="1"/>
    <xf numFmtId="168" fontId="2" fillId="4" borderId="3" xfId="3" applyNumberFormat="1" applyFont="1" applyFill="1" applyBorder="1"/>
    <xf numFmtId="171" fontId="2" fillId="0" borderId="3" xfId="3" applyNumberFormat="1" applyFont="1" applyFill="1" applyBorder="1"/>
    <xf numFmtId="165" fontId="2" fillId="0" borderId="3" xfId="1" applyNumberFormat="1" applyFont="1" applyFill="1" applyBorder="1" applyAlignment="1">
      <alignment horizontal="right"/>
    </xf>
    <xf numFmtId="165" fontId="2" fillId="0" borderId="4" xfId="1" applyNumberFormat="1" applyFont="1" applyFill="1" applyBorder="1" applyAlignment="1">
      <alignment horizontal="left"/>
    </xf>
    <xf numFmtId="165" fontId="2" fillId="0" borderId="4" xfId="1" applyNumberFormat="1" applyFont="1" applyFill="1" applyBorder="1" applyAlignment="1">
      <alignment horizontal="right"/>
    </xf>
    <xf numFmtId="173" fontId="2" fillId="0" borderId="0" xfId="1" applyNumberFormat="1" applyFont="1" applyFill="1" applyBorder="1" applyAlignment="1">
      <alignment horizontal="right"/>
    </xf>
    <xf numFmtId="165" fontId="2" fillId="0" borderId="5" xfId="1" applyNumberFormat="1" applyFont="1" applyFill="1" applyBorder="1" applyAlignment="1">
      <alignment horizontal="left"/>
    </xf>
    <xf numFmtId="165" fontId="2" fillId="0" borderId="5" xfId="1" applyNumberFormat="1" applyFont="1" applyFill="1" applyBorder="1" applyAlignment="1">
      <alignment horizontal="right"/>
    </xf>
    <xf numFmtId="3" fontId="7" fillId="0" borderId="7" xfId="2" applyNumberFormat="1" applyFont="1" applyBorder="1"/>
    <xf numFmtId="165" fontId="2" fillId="0" borderId="7" xfId="1" applyNumberFormat="1" applyFont="1" applyFill="1" applyBorder="1" applyAlignment="1">
      <alignment horizontal="right"/>
    </xf>
    <xf numFmtId="168" fontId="2" fillId="0" borderId="7" xfId="3" applyNumberFormat="1" applyFont="1" applyFill="1" applyBorder="1"/>
    <xf numFmtId="173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>
      <alignment horizontal="center"/>
    </xf>
    <xf numFmtId="171" fontId="9" fillId="0" borderId="0" xfId="3" applyNumberFormat="1" applyFont="1"/>
    <xf numFmtId="165" fontId="3" fillId="5" borderId="7" xfId="1" applyNumberFormat="1" applyFont="1" applyFill="1" applyBorder="1" applyAlignment="1">
      <alignment horizontal="right"/>
    </xf>
    <xf numFmtId="3" fontId="7" fillId="5" borderId="7" xfId="2" applyNumberFormat="1" applyFont="1" applyFill="1" applyBorder="1"/>
    <xf numFmtId="165" fontId="2" fillId="5" borderId="7" xfId="1" applyNumberFormat="1" applyFont="1" applyFill="1" applyBorder="1" applyAlignment="1">
      <alignment horizontal="right"/>
    </xf>
    <xf numFmtId="165" fontId="2" fillId="5" borderId="6" xfId="1" applyNumberFormat="1" applyFont="1" applyFill="1" applyBorder="1" applyAlignment="1">
      <alignment horizontal="left"/>
    </xf>
    <xf numFmtId="165" fontId="2" fillId="5" borderId="6" xfId="1" applyNumberFormat="1" applyFont="1" applyFill="1" applyBorder="1" applyAlignment="1">
      <alignment horizontal="right"/>
    </xf>
    <xf numFmtId="165" fontId="2" fillId="3" borderId="8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165" fontId="3" fillId="0" borderId="9" xfId="1" applyNumberFormat="1" applyFont="1" applyFill="1" applyBorder="1" applyAlignment="1">
      <alignment horizontal="left"/>
    </xf>
    <xf numFmtId="165" fontId="2" fillId="0" borderId="10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70" fontId="2" fillId="6" borderId="0" xfId="1" applyNumberFormat="1" applyFont="1" applyFill="1" applyBorder="1" applyAlignment="1">
      <alignment horizontal="center"/>
    </xf>
    <xf numFmtId="170" fontId="2" fillId="4" borderId="0" xfId="1" applyNumberFormat="1" applyFont="1" applyFill="1" applyBorder="1" applyAlignment="1">
      <alignment horizontal="center"/>
    </xf>
    <xf numFmtId="164" fontId="2" fillId="0" borderId="0" xfId="4" applyFont="1" applyFill="1" applyBorder="1" applyAlignment="1">
      <alignment horizontal="right"/>
    </xf>
    <xf numFmtId="170" fontId="2" fillId="0" borderId="0" xfId="1" applyNumberFormat="1" applyFont="1" applyFill="1" applyBorder="1" applyAlignment="1">
      <alignment horizontal="right"/>
    </xf>
    <xf numFmtId="165" fontId="2" fillId="0" borderId="11" xfId="1" applyNumberFormat="1" applyFont="1" applyFill="1" applyBorder="1" applyAlignment="1">
      <alignment horizontal="right"/>
    </xf>
    <xf numFmtId="165" fontId="2" fillId="0" borderId="12" xfId="1" applyNumberFormat="1" applyFont="1" applyFill="1" applyBorder="1" applyAlignment="1">
      <alignment horizontal="left"/>
    </xf>
    <xf numFmtId="165" fontId="2" fillId="0" borderId="12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165" fontId="2" fillId="0" borderId="15" xfId="1" applyNumberFormat="1" applyFont="1" applyFill="1" applyBorder="1" applyAlignment="1">
      <alignment horizontal="right"/>
    </xf>
    <xf numFmtId="165" fontId="2" fillId="0" borderId="16" xfId="1" applyNumberFormat="1" applyFont="1" applyFill="1" applyBorder="1" applyAlignment="1">
      <alignment horizontal="right"/>
    </xf>
    <xf numFmtId="165" fontId="2" fillId="0" borderId="17" xfId="1" applyNumberFormat="1" applyFont="1" applyFill="1" applyBorder="1" applyAlignment="1">
      <alignment horizontal="left"/>
    </xf>
    <xf numFmtId="165" fontId="2" fillId="0" borderId="17" xfId="1" applyNumberFormat="1" applyFont="1" applyFill="1" applyBorder="1" applyAlignment="1">
      <alignment horizontal="center"/>
    </xf>
    <xf numFmtId="165" fontId="2" fillId="0" borderId="18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left"/>
    </xf>
    <xf numFmtId="165" fontId="11" fillId="0" borderId="0" xfId="1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left" indent="1"/>
    </xf>
    <xf numFmtId="165" fontId="11" fillId="0" borderId="1" xfId="1" applyNumberFormat="1" applyFont="1" applyFill="1" applyBorder="1" applyAlignment="1">
      <alignment horizontal="right"/>
    </xf>
    <xf numFmtId="165" fontId="11" fillId="0" borderId="4" xfId="1" applyNumberFormat="1" applyFont="1" applyFill="1" applyBorder="1" applyAlignment="1">
      <alignment horizontal="left"/>
    </xf>
    <xf numFmtId="165" fontId="11" fillId="0" borderId="4" xfId="1" applyNumberFormat="1" applyFont="1" applyFill="1" applyBorder="1" applyAlignment="1">
      <alignment horizontal="right"/>
    </xf>
  </cellXfs>
  <cellStyles count="5">
    <cellStyle name="Comma 2" xfId="1"/>
    <cellStyle name="Millares" xfId="4" builtinId="3"/>
    <cellStyle name="Normal" xfId="0" builtinId="0"/>
    <cellStyle name="Normal 2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Q268"/>
  <sheetViews>
    <sheetView showGridLines="0" tabSelected="1" topLeftCell="B1" zoomScale="85" zoomScaleNormal="85" workbookViewId="0">
      <pane xSplit="17052" topLeftCell="V1"/>
      <selection activeCell="P4" sqref="P4"/>
      <selection pane="topRight" activeCell="AB9" sqref="AB9"/>
    </sheetView>
  </sheetViews>
  <sheetFormatPr baseColWidth="10" defaultColWidth="11.59765625" defaultRowHeight="13.8" outlineLevelCol="1"/>
  <cols>
    <col min="1" max="2" width="5.796875" style="1" customWidth="1"/>
    <col min="3" max="3" width="20.296875" style="23" customWidth="1"/>
    <col min="4" max="4" width="9.3984375" style="44" customWidth="1"/>
    <col min="5" max="7" width="5.796875" style="1" customWidth="1"/>
    <col min="8" max="8" width="5.796875" style="1" customWidth="1" outlineLevel="1"/>
    <col min="9" max="9" width="18" style="2" customWidth="1" outlineLevel="1"/>
    <col min="10" max="10" width="9.3984375" style="1" customWidth="1" outlineLevel="1"/>
    <col min="11" max="11" width="6.19921875" style="1" customWidth="1" outlineLevel="1"/>
    <col min="12" max="14" width="8" style="1" customWidth="1" outlineLevel="1"/>
    <col min="15" max="15" width="27.8984375" style="1" customWidth="1" outlineLevel="1"/>
    <col min="16" max="16" width="13.296875" style="1" customWidth="1" outlineLevel="1"/>
    <col min="17" max="19" width="5.3984375" style="1" customWidth="1" outlineLevel="1"/>
    <col min="20" max="20" width="8.09765625" style="1" customWidth="1" outlineLevel="1"/>
    <col min="21" max="21" width="5.3984375" style="1" customWidth="1"/>
    <col min="22" max="22" width="5.3984375" style="1" customWidth="1" outlineLevel="1"/>
    <col min="23" max="23" width="3.796875" style="1" customWidth="1" outlineLevel="1"/>
    <col min="24" max="25" width="11.796875" style="1" customWidth="1" outlineLevel="1"/>
    <col min="26" max="27" width="8.59765625" style="1" customWidth="1" outlineLevel="1"/>
    <col min="28" max="31" width="5.3984375" style="1" customWidth="1" outlineLevel="1"/>
    <col min="32" max="32" width="11.59765625" style="1" customWidth="1" outlineLevel="1"/>
    <col min="33" max="33" width="18.296875" style="23" customWidth="1" outlineLevel="1"/>
    <col min="34" max="34" width="9.19921875" style="23" customWidth="1" outlineLevel="1"/>
    <col min="35" max="277" width="11.59765625" style="1" customWidth="1" outlineLevel="1"/>
    <col min="278" max="16384" width="11.59765625" style="1"/>
  </cols>
  <sheetData>
    <row r="2" spans="2:277" ht="14.4" thickBot="1">
      <c r="U2" s="21"/>
    </row>
    <row r="3" spans="2:277" ht="15" thickTop="1" thickBot="1">
      <c r="B3" s="60"/>
      <c r="C3" s="61"/>
      <c r="D3" s="62"/>
      <c r="E3" s="63"/>
      <c r="I3" s="4" t="s">
        <v>8</v>
      </c>
      <c r="J3" s="14"/>
      <c r="O3" s="9" t="s">
        <v>15</v>
      </c>
      <c r="U3" s="21"/>
      <c r="W3" s="55"/>
      <c r="X3" s="55">
        <v>2021</v>
      </c>
      <c r="Y3" s="55">
        <v>2021</v>
      </c>
      <c r="Z3" s="55"/>
      <c r="AA3" s="55"/>
    </row>
    <row r="4" spans="2:277" ht="14.4" thickBot="1">
      <c r="B4" s="64"/>
      <c r="C4" s="52" t="s">
        <v>75</v>
      </c>
      <c r="D4" s="51">
        <v>500000</v>
      </c>
      <c r="E4" s="65"/>
      <c r="I4" s="2" t="s">
        <v>9</v>
      </c>
      <c r="J4" s="7" t="s">
        <v>10</v>
      </c>
      <c r="O4" s="2" t="s">
        <v>64</v>
      </c>
      <c r="P4" s="3">
        <f>+D6</f>
        <v>75</v>
      </c>
      <c r="R4" s="18"/>
      <c r="S4" s="18"/>
      <c r="U4" s="21"/>
      <c r="W4" s="44"/>
      <c r="X4" s="44" t="s">
        <v>84</v>
      </c>
      <c r="Y4" s="44" t="s">
        <v>84</v>
      </c>
      <c r="Z4" s="44"/>
      <c r="AA4" s="44"/>
      <c r="AB4" s="44">
        <f>+SUM(AB6:AB31)</f>
        <v>86.909058000000002</v>
      </c>
      <c r="AC4" s="44">
        <f>+SUM(AC6:AC31)</f>
        <v>89.621044999999995</v>
      </c>
    </row>
    <row r="5" spans="2:277" ht="14.4" thickBot="1">
      <c r="B5" s="64"/>
      <c r="C5" s="52"/>
      <c r="E5" s="65"/>
      <c r="I5" s="2" t="s">
        <v>11</v>
      </c>
      <c r="J5" s="7" t="s">
        <v>66</v>
      </c>
      <c r="O5" s="2" t="s">
        <v>63</v>
      </c>
      <c r="P5" s="3">
        <f>+IF(D8="H",AB4,0)+IF(D8="M",AC4,0)</f>
        <v>86.909058000000002</v>
      </c>
      <c r="R5" s="18"/>
      <c r="S5" s="18"/>
      <c r="U5" s="21"/>
      <c r="W5" s="55" t="s">
        <v>85</v>
      </c>
      <c r="X5" s="55" t="s">
        <v>86</v>
      </c>
      <c r="Y5" s="55" t="s">
        <v>87</v>
      </c>
      <c r="Z5" s="55" t="s">
        <v>78</v>
      </c>
      <c r="AA5" s="55" t="s">
        <v>88</v>
      </c>
      <c r="AB5" s="55" t="s">
        <v>78</v>
      </c>
      <c r="AC5" s="55" t="s">
        <v>88</v>
      </c>
    </row>
    <row r="6" spans="2:277" ht="14.4" thickBot="1">
      <c r="B6" s="64"/>
      <c r="C6" s="52" t="s">
        <v>76</v>
      </c>
      <c r="D6" s="51">
        <v>75</v>
      </c>
      <c r="E6" s="65"/>
      <c r="I6" s="2" t="s">
        <v>12</v>
      </c>
      <c r="J6" s="7" t="s">
        <v>66</v>
      </c>
      <c r="O6" s="2" t="s">
        <v>65</v>
      </c>
      <c r="P6" s="8">
        <v>2</v>
      </c>
      <c r="U6" s="21"/>
      <c r="W6" s="44">
        <v>75</v>
      </c>
      <c r="X6" s="56">
        <v>11.909058</v>
      </c>
      <c r="Y6" s="57">
        <v>14.621045000000001</v>
      </c>
      <c r="Z6" s="56">
        <f>+X6+W6</f>
        <v>86.909058000000002</v>
      </c>
      <c r="AA6" s="57">
        <f>+Y6+W6</f>
        <v>89.621044999999995</v>
      </c>
      <c r="AB6" s="1">
        <f t="shared" ref="AB6:AB31" si="0">+IF(W6=$D$6,Z6,0)</f>
        <v>86.909058000000002</v>
      </c>
      <c r="AC6" s="1">
        <f t="shared" ref="AC6:AC31" si="1">+IF(W6=$D$6,AA6,0)</f>
        <v>89.621044999999995</v>
      </c>
    </row>
    <row r="7" spans="2:277" ht="14.4" thickBot="1">
      <c r="B7" s="64"/>
      <c r="C7" s="52"/>
      <c r="E7" s="65"/>
      <c r="O7" s="2" t="s">
        <v>48</v>
      </c>
      <c r="P7" s="26">
        <f>+P5-P4</f>
        <v>11.909058000000002</v>
      </c>
      <c r="U7" s="21"/>
      <c r="W7" s="44">
        <v>76</v>
      </c>
      <c r="X7" s="56">
        <v>11.260671</v>
      </c>
      <c r="Y7" s="57">
        <v>13.831082</v>
      </c>
      <c r="Z7" s="56">
        <f t="shared" ref="Z7:Z31" si="2">+X7+W7</f>
        <v>87.260671000000002</v>
      </c>
      <c r="AA7" s="57">
        <f t="shared" ref="AA7:AA31" si="3">+Y7+W7</f>
        <v>89.831081999999995</v>
      </c>
      <c r="AB7" s="1">
        <f t="shared" si="0"/>
        <v>0</v>
      </c>
      <c r="AC7" s="1">
        <f t="shared" si="1"/>
        <v>0</v>
      </c>
    </row>
    <row r="8" spans="2:277" ht="14.4" thickBot="1">
      <c r="B8" s="64"/>
      <c r="C8" s="52" t="s">
        <v>77</v>
      </c>
      <c r="D8" s="51" t="s">
        <v>78</v>
      </c>
      <c r="E8" s="65"/>
      <c r="O8" s="2" t="s">
        <v>49</v>
      </c>
      <c r="P8" s="1">
        <f>(P7*12)+(12*P6)</f>
        <v>166.90869600000002</v>
      </c>
      <c r="U8" s="21"/>
      <c r="W8" s="44">
        <v>77</v>
      </c>
      <c r="X8" s="56">
        <v>10.622783999999999</v>
      </c>
      <c r="Y8" s="57">
        <v>13.04705</v>
      </c>
      <c r="Z8" s="56">
        <f t="shared" si="2"/>
        <v>87.622783999999996</v>
      </c>
      <c r="AA8" s="57">
        <f t="shared" si="3"/>
        <v>90.047049999999999</v>
      </c>
      <c r="AB8" s="1">
        <f t="shared" si="0"/>
        <v>0</v>
      </c>
      <c r="AC8" s="1">
        <f t="shared" si="1"/>
        <v>0</v>
      </c>
      <c r="JQ8" s="1" t="s">
        <v>31</v>
      </c>
    </row>
    <row r="9" spans="2:277">
      <c r="B9" s="64"/>
      <c r="E9" s="65"/>
      <c r="U9" s="21"/>
      <c r="W9" s="44">
        <v>78</v>
      </c>
      <c r="X9" s="56">
        <v>10.009598</v>
      </c>
      <c r="Y9" s="57">
        <v>12.285745</v>
      </c>
      <c r="Z9" s="56">
        <f t="shared" si="2"/>
        <v>88.009597999999997</v>
      </c>
      <c r="AA9" s="57">
        <f t="shared" si="3"/>
        <v>90.285745000000006</v>
      </c>
      <c r="AB9" s="1">
        <f t="shared" si="0"/>
        <v>0</v>
      </c>
      <c r="AC9" s="1">
        <f t="shared" si="1"/>
        <v>0</v>
      </c>
      <c r="JQ9" s="1" t="s">
        <v>31</v>
      </c>
    </row>
    <row r="10" spans="2:277">
      <c r="B10" s="64"/>
      <c r="C10" s="53" t="s">
        <v>79</v>
      </c>
      <c r="D10" s="54">
        <f>-J18</f>
        <v>450000</v>
      </c>
      <c r="E10" s="65"/>
      <c r="U10" s="21"/>
      <c r="W10" s="44">
        <v>79</v>
      </c>
      <c r="X10" s="56">
        <v>9.4264569999999992</v>
      </c>
      <c r="Y10" s="57">
        <v>11.543981</v>
      </c>
      <c r="Z10" s="56">
        <f t="shared" si="2"/>
        <v>88.426456999999999</v>
      </c>
      <c r="AA10" s="57">
        <f t="shared" si="3"/>
        <v>90.543981000000002</v>
      </c>
      <c r="AB10" s="1">
        <f t="shared" si="0"/>
        <v>0</v>
      </c>
      <c r="AC10" s="1">
        <f t="shared" si="1"/>
        <v>0</v>
      </c>
      <c r="JQ10" s="1" t="s">
        <v>31</v>
      </c>
    </row>
    <row r="11" spans="2:277">
      <c r="B11" s="64"/>
      <c r="C11" s="52"/>
      <c r="E11" s="65"/>
      <c r="I11" s="40" t="s">
        <v>4</v>
      </c>
      <c r="J11" s="41">
        <f>SUM(J12:J13)</f>
        <v>115</v>
      </c>
      <c r="K11" s="41"/>
      <c r="L11" s="41"/>
      <c r="M11" s="41"/>
      <c r="O11" s="40" t="s">
        <v>19</v>
      </c>
      <c r="P11" s="41" t="s">
        <v>16</v>
      </c>
      <c r="Q11" s="1" t="s">
        <v>17</v>
      </c>
      <c r="R11" s="1" t="s">
        <v>18</v>
      </c>
      <c r="S11" s="1" t="s">
        <v>26</v>
      </c>
      <c r="T11" s="1" t="s">
        <v>23</v>
      </c>
      <c r="U11" s="21"/>
      <c r="W11" s="44">
        <v>80</v>
      </c>
      <c r="X11" s="56">
        <v>8.8191919999999993</v>
      </c>
      <c r="Y11" s="57">
        <v>10.807608999999999</v>
      </c>
      <c r="Z11" s="56">
        <f t="shared" si="2"/>
        <v>88.819192000000001</v>
      </c>
      <c r="AA11" s="57">
        <f t="shared" si="3"/>
        <v>90.807608999999999</v>
      </c>
      <c r="AB11" s="1">
        <f t="shared" si="0"/>
        <v>0</v>
      </c>
      <c r="AC11" s="1">
        <f t="shared" si="1"/>
        <v>0</v>
      </c>
      <c r="AI11" s="19">
        <v>44957</v>
      </c>
      <c r="AJ11" s="10">
        <f>+EOMONTH(AI11,1)</f>
        <v>44985</v>
      </c>
      <c r="AK11" s="10">
        <f t="shared" ref="AK11:AN11" si="4">+EOMONTH(AJ11,1)</f>
        <v>45016</v>
      </c>
      <c r="AL11" s="10">
        <f t="shared" si="4"/>
        <v>45046</v>
      </c>
      <c r="AM11" s="10">
        <f t="shared" si="4"/>
        <v>45077</v>
      </c>
      <c r="AN11" s="10">
        <f t="shared" si="4"/>
        <v>45107</v>
      </c>
      <c r="AO11" s="10">
        <f t="shared" ref="AO11" si="5">+EOMONTH(AN11,1)</f>
        <v>45138</v>
      </c>
      <c r="AP11" s="10">
        <f t="shared" ref="AP11" si="6">+EOMONTH(AO11,1)</f>
        <v>45169</v>
      </c>
      <c r="AQ11" s="10">
        <f t="shared" ref="AQ11" si="7">+EOMONTH(AP11,1)</f>
        <v>45199</v>
      </c>
      <c r="AR11" s="10">
        <f t="shared" ref="AR11" si="8">+EOMONTH(AQ11,1)</f>
        <v>45230</v>
      </c>
      <c r="AS11" s="10">
        <f t="shared" ref="AS11" si="9">+EOMONTH(AR11,1)</f>
        <v>45260</v>
      </c>
      <c r="AT11" s="10">
        <f t="shared" ref="AT11" si="10">+EOMONTH(AS11,1)</f>
        <v>45291</v>
      </c>
      <c r="AU11" s="10">
        <f t="shared" ref="AU11" si="11">+EOMONTH(AT11,1)</f>
        <v>45322</v>
      </c>
      <c r="AV11" s="10">
        <f t="shared" ref="AV11" si="12">+EOMONTH(AU11,1)</f>
        <v>45351</v>
      </c>
      <c r="AW11" s="10">
        <f t="shared" ref="AW11" si="13">+EOMONTH(AV11,1)</f>
        <v>45382</v>
      </c>
      <c r="AX11" s="10">
        <f t="shared" ref="AX11" si="14">+EOMONTH(AW11,1)</f>
        <v>45412</v>
      </c>
      <c r="AY11" s="10">
        <f t="shared" ref="AY11" si="15">+EOMONTH(AX11,1)</f>
        <v>45443</v>
      </c>
      <c r="AZ11" s="10">
        <f t="shared" ref="AZ11" si="16">+EOMONTH(AY11,1)</f>
        <v>45473</v>
      </c>
      <c r="BA11" s="10">
        <f t="shared" ref="BA11" si="17">+EOMONTH(AZ11,1)</f>
        <v>45504</v>
      </c>
      <c r="BB11" s="10">
        <f t="shared" ref="BB11" si="18">+EOMONTH(BA11,1)</f>
        <v>45535</v>
      </c>
      <c r="BC11" s="10">
        <f t="shared" ref="BC11" si="19">+EOMONTH(BB11,1)</f>
        <v>45565</v>
      </c>
      <c r="BD11" s="10">
        <f t="shared" ref="BD11" si="20">+EOMONTH(BC11,1)</f>
        <v>45596</v>
      </c>
      <c r="BE11" s="10">
        <f t="shared" ref="BE11" si="21">+EOMONTH(BD11,1)</f>
        <v>45626</v>
      </c>
      <c r="BF11" s="10">
        <f t="shared" ref="BF11" si="22">+EOMONTH(BE11,1)</f>
        <v>45657</v>
      </c>
      <c r="BG11" s="10">
        <f t="shared" ref="BG11" si="23">+EOMONTH(BF11,1)</f>
        <v>45688</v>
      </c>
      <c r="BH11" s="10">
        <f t="shared" ref="BH11" si="24">+EOMONTH(BG11,1)</f>
        <v>45716</v>
      </c>
      <c r="BI11" s="10">
        <f t="shared" ref="BI11" si="25">+EOMONTH(BH11,1)</f>
        <v>45747</v>
      </c>
      <c r="BJ11" s="10">
        <f t="shared" ref="BJ11" si="26">+EOMONTH(BI11,1)</f>
        <v>45777</v>
      </c>
      <c r="BK11" s="10">
        <f t="shared" ref="BK11" si="27">+EOMONTH(BJ11,1)</f>
        <v>45808</v>
      </c>
      <c r="BL11" s="10">
        <f t="shared" ref="BL11" si="28">+EOMONTH(BK11,1)</f>
        <v>45838</v>
      </c>
      <c r="BM11" s="10">
        <f t="shared" ref="BM11" si="29">+EOMONTH(BL11,1)</f>
        <v>45869</v>
      </c>
      <c r="BN11" s="10">
        <f t="shared" ref="BN11" si="30">+EOMONTH(BM11,1)</f>
        <v>45900</v>
      </c>
      <c r="BO11" s="10">
        <f t="shared" ref="BO11" si="31">+EOMONTH(BN11,1)</f>
        <v>45930</v>
      </c>
      <c r="BP11" s="10">
        <f t="shared" ref="BP11" si="32">+EOMONTH(BO11,1)</f>
        <v>45961</v>
      </c>
      <c r="BQ11" s="10">
        <f t="shared" ref="BQ11" si="33">+EOMONTH(BP11,1)</f>
        <v>45991</v>
      </c>
      <c r="BR11" s="10">
        <f t="shared" ref="BR11" si="34">+EOMONTH(BQ11,1)</f>
        <v>46022</v>
      </c>
      <c r="BS11" s="10">
        <f t="shared" ref="BS11" si="35">+EOMONTH(BR11,1)</f>
        <v>46053</v>
      </c>
      <c r="BT11" s="10">
        <f t="shared" ref="BT11" si="36">+EOMONTH(BS11,1)</f>
        <v>46081</v>
      </c>
      <c r="BU11" s="10">
        <f t="shared" ref="BU11" si="37">+EOMONTH(BT11,1)</f>
        <v>46112</v>
      </c>
      <c r="BV11" s="10">
        <f t="shared" ref="BV11" si="38">+EOMONTH(BU11,1)</f>
        <v>46142</v>
      </c>
      <c r="BW11" s="10">
        <f t="shared" ref="BW11" si="39">+EOMONTH(BV11,1)</f>
        <v>46173</v>
      </c>
      <c r="BX11" s="10">
        <f t="shared" ref="BX11" si="40">+EOMONTH(BW11,1)</f>
        <v>46203</v>
      </c>
      <c r="BY11" s="10">
        <f t="shared" ref="BY11" si="41">+EOMONTH(BX11,1)</f>
        <v>46234</v>
      </c>
      <c r="BZ11" s="10">
        <f t="shared" ref="BZ11" si="42">+EOMONTH(BY11,1)</f>
        <v>46265</v>
      </c>
      <c r="CA11" s="10">
        <f t="shared" ref="CA11" si="43">+EOMONTH(BZ11,1)</f>
        <v>46295</v>
      </c>
      <c r="CB11" s="10">
        <f t="shared" ref="CB11" si="44">+EOMONTH(CA11,1)</f>
        <v>46326</v>
      </c>
      <c r="CC11" s="10">
        <f t="shared" ref="CC11" si="45">+EOMONTH(CB11,1)</f>
        <v>46356</v>
      </c>
      <c r="CD11" s="10">
        <f t="shared" ref="CD11" si="46">+EOMONTH(CC11,1)</f>
        <v>46387</v>
      </c>
      <c r="CE11" s="10">
        <f t="shared" ref="CE11" si="47">+EOMONTH(CD11,1)</f>
        <v>46418</v>
      </c>
      <c r="CF11" s="10">
        <f t="shared" ref="CF11" si="48">+EOMONTH(CE11,1)</f>
        <v>46446</v>
      </c>
      <c r="CG11" s="10">
        <f t="shared" ref="CG11" si="49">+EOMONTH(CF11,1)</f>
        <v>46477</v>
      </c>
      <c r="CH11" s="10">
        <f t="shared" ref="CH11" si="50">+EOMONTH(CG11,1)</f>
        <v>46507</v>
      </c>
      <c r="CI11" s="10">
        <f t="shared" ref="CI11" si="51">+EOMONTH(CH11,1)</f>
        <v>46538</v>
      </c>
      <c r="CJ11" s="10">
        <f t="shared" ref="CJ11" si="52">+EOMONTH(CI11,1)</f>
        <v>46568</v>
      </c>
      <c r="CK11" s="10">
        <f t="shared" ref="CK11" si="53">+EOMONTH(CJ11,1)</f>
        <v>46599</v>
      </c>
      <c r="CL11" s="10">
        <f t="shared" ref="CL11" si="54">+EOMONTH(CK11,1)</f>
        <v>46630</v>
      </c>
      <c r="CM11" s="10">
        <f t="shared" ref="CM11" si="55">+EOMONTH(CL11,1)</f>
        <v>46660</v>
      </c>
      <c r="CN11" s="10">
        <f t="shared" ref="CN11" si="56">+EOMONTH(CM11,1)</f>
        <v>46691</v>
      </c>
      <c r="CO11" s="10">
        <f t="shared" ref="CO11" si="57">+EOMONTH(CN11,1)</f>
        <v>46721</v>
      </c>
      <c r="CP11" s="10">
        <f t="shared" ref="CP11" si="58">+EOMONTH(CO11,1)</f>
        <v>46752</v>
      </c>
      <c r="CQ11" s="10">
        <f t="shared" ref="CQ11" si="59">+EOMONTH(CP11,1)</f>
        <v>46783</v>
      </c>
      <c r="CR11" s="10">
        <f t="shared" ref="CR11" si="60">+EOMONTH(CQ11,1)</f>
        <v>46812</v>
      </c>
      <c r="CS11" s="10">
        <f t="shared" ref="CS11" si="61">+EOMONTH(CR11,1)</f>
        <v>46843</v>
      </c>
      <c r="CT11" s="10">
        <f t="shared" ref="CT11" si="62">+EOMONTH(CS11,1)</f>
        <v>46873</v>
      </c>
      <c r="CU11" s="10">
        <f t="shared" ref="CU11" si="63">+EOMONTH(CT11,1)</f>
        <v>46904</v>
      </c>
      <c r="CV11" s="10">
        <f t="shared" ref="CV11" si="64">+EOMONTH(CU11,1)</f>
        <v>46934</v>
      </c>
      <c r="CW11" s="10">
        <f t="shared" ref="CW11" si="65">+EOMONTH(CV11,1)</f>
        <v>46965</v>
      </c>
      <c r="CX11" s="10">
        <f t="shared" ref="CX11" si="66">+EOMONTH(CW11,1)</f>
        <v>46996</v>
      </c>
      <c r="CY11" s="10">
        <f t="shared" ref="CY11" si="67">+EOMONTH(CX11,1)</f>
        <v>47026</v>
      </c>
      <c r="CZ11" s="10">
        <f t="shared" ref="CZ11" si="68">+EOMONTH(CY11,1)</f>
        <v>47057</v>
      </c>
      <c r="DA11" s="10">
        <f t="shared" ref="DA11" si="69">+EOMONTH(CZ11,1)</f>
        <v>47087</v>
      </c>
      <c r="DB11" s="10">
        <f t="shared" ref="DB11" si="70">+EOMONTH(DA11,1)</f>
        <v>47118</v>
      </c>
      <c r="DC11" s="10">
        <f t="shared" ref="DC11" si="71">+EOMONTH(DB11,1)</f>
        <v>47149</v>
      </c>
      <c r="DD11" s="10">
        <f t="shared" ref="DD11" si="72">+EOMONTH(DC11,1)</f>
        <v>47177</v>
      </c>
      <c r="DE11" s="10">
        <f t="shared" ref="DE11" si="73">+EOMONTH(DD11,1)</f>
        <v>47208</v>
      </c>
      <c r="DF11" s="10">
        <f t="shared" ref="DF11" si="74">+EOMONTH(DE11,1)</f>
        <v>47238</v>
      </c>
      <c r="DG11" s="10">
        <f t="shared" ref="DG11" si="75">+EOMONTH(DF11,1)</f>
        <v>47269</v>
      </c>
      <c r="DH11" s="10">
        <f t="shared" ref="DH11" si="76">+EOMONTH(DG11,1)</f>
        <v>47299</v>
      </c>
      <c r="DI11" s="10">
        <f t="shared" ref="DI11" si="77">+EOMONTH(DH11,1)</f>
        <v>47330</v>
      </c>
      <c r="DJ11" s="10">
        <f t="shared" ref="DJ11" si="78">+EOMONTH(DI11,1)</f>
        <v>47361</v>
      </c>
      <c r="DK11" s="10">
        <f t="shared" ref="DK11" si="79">+EOMONTH(DJ11,1)</f>
        <v>47391</v>
      </c>
      <c r="DL11" s="10">
        <f t="shared" ref="DL11" si="80">+EOMONTH(DK11,1)</f>
        <v>47422</v>
      </c>
      <c r="DM11" s="10">
        <f t="shared" ref="DM11" si="81">+EOMONTH(DL11,1)</f>
        <v>47452</v>
      </c>
      <c r="DN11" s="10">
        <f t="shared" ref="DN11" si="82">+EOMONTH(DM11,1)</f>
        <v>47483</v>
      </c>
      <c r="DO11" s="10">
        <f t="shared" ref="DO11" si="83">+EOMONTH(DN11,1)</f>
        <v>47514</v>
      </c>
      <c r="DP11" s="10">
        <f t="shared" ref="DP11" si="84">+EOMONTH(DO11,1)</f>
        <v>47542</v>
      </c>
      <c r="DQ11" s="10">
        <f t="shared" ref="DQ11" si="85">+EOMONTH(DP11,1)</f>
        <v>47573</v>
      </c>
      <c r="DR11" s="10">
        <f t="shared" ref="DR11" si="86">+EOMONTH(DQ11,1)</f>
        <v>47603</v>
      </c>
      <c r="DS11" s="10">
        <f t="shared" ref="DS11" si="87">+EOMONTH(DR11,1)</f>
        <v>47634</v>
      </c>
      <c r="DT11" s="10">
        <f t="shared" ref="DT11" si="88">+EOMONTH(DS11,1)</f>
        <v>47664</v>
      </c>
      <c r="DU11" s="10">
        <f t="shared" ref="DU11" si="89">+EOMONTH(DT11,1)</f>
        <v>47695</v>
      </c>
      <c r="DV11" s="10">
        <f t="shared" ref="DV11" si="90">+EOMONTH(DU11,1)</f>
        <v>47726</v>
      </c>
      <c r="DW11" s="10">
        <f t="shared" ref="DW11" si="91">+EOMONTH(DV11,1)</f>
        <v>47756</v>
      </c>
      <c r="DX11" s="10">
        <f t="shared" ref="DX11" si="92">+EOMONTH(DW11,1)</f>
        <v>47787</v>
      </c>
      <c r="DY11" s="10">
        <f t="shared" ref="DY11" si="93">+EOMONTH(DX11,1)</f>
        <v>47817</v>
      </c>
      <c r="DZ11" s="10">
        <f t="shared" ref="DZ11" si="94">+EOMONTH(DY11,1)</f>
        <v>47848</v>
      </c>
      <c r="EA11" s="10">
        <f t="shared" ref="EA11" si="95">+EOMONTH(DZ11,1)</f>
        <v>47879</v>
      </c>
      <c r="EB11" s="10">
        <f t="shared" ref="EB11" si="96">+EOMONTH(EA11,1)</f>
        <v>47907</v>
      </c>
      <c r="EC11" s="10">
        <f t="shared" ref="EC11" si="97">+EOMONTH(EB11,1)</f>
        <v>47938</v>
      </c>
      <c r="ED11" s="10">
        <f t="shared" ref="ED11" si="98">+EOMONTH(EC11,1)</f>
        <v>47968</v>
      </c>
      <c r="EE11" s="10">
        <f t="shared" ref="EE11" si="99">+EOMONTH(ED11,1)</f>
        <v>47999</v>
      </c>
      <c r="EF11" s="10">
        <f t="shared" ref="EF11" si="100">+EOMONTH(EE11,1)</f>
        <v>48029</v>
      </c>
      <c r="EG11" s="10">
        <f t="shared" ref="EG11" si="101">+EOMONTH(EF11,1)</f>
        <v>48060</v>
      </c>
      <c r="EH11" s="10">
        <f t="shared" ref="EH11" si="102">+EOMONTH(EG11,1)</f>
        <v>48091</v>
      </c>
      <c r="EI11" s="10">
        <f t="shared" ref="EI11" si="103">+EOMONTH(EH11,1)</f>
        <v>48121</v>
      </c>
      <c r="EJ11" s="10">
        <f t="shared" ref="EJ11" si="104">+EOMONTH(EI11,1)</f>
        <v>48152</v>
      </c>
      <c r="EK11" s="10">
        <f t="shared" ref="EK11" si="105">+EOMONTH(EJ11,1)</f>
        <v>48182</v>
      </c>
      <c r="EL11" s="10">
        <f t="shared" ref="EL11" si="106">+EOMONTH(EK11,1)</f>
        <v>48213</v>
      </c>
      <c r="EM11" s="10">
        <f t="shared" ref="EM11" si="107">+EOMONTH(EL11,1)</f>
        <v>48244</v>
      </c>
      <c r="EN11" s="10">
        <f t="shared" ref="EN11" si="108">+EOMONTH(EM11,1)</f>
        <v>48273</v>
      </c>
      <c r="EO11" s="10">
        <f t="shared" ref="EO11" si="109">+EOMONTH(EN11,1)</f>
        <v>48304</v>
      </c>
      <c r="EP11" s="10">
        <f t="shared" ref="EP11" si="110">+EOMONTH(EO11,1)</f>
        <v>48334</v>
      </c>
      <c r="EQ11" s="10">
        <f t="shared" ref="EQ11" si="111">+EOMONTH(EP11,1)</f>
        <v>48365</v>
      </c>
      <c r="ER11" s="10">
        <f t="shared" ref="ER11" si="112">+EOMONTH(EQ11,1)</f>
        <v>48395</v>
      </c>
      <c r="ES11" s="10">
        <f t="shared" ref="ES11" si="113">+EOMONTH(ER11,1)</f>
        <v>48426</v>
      </c>
      <c r="ET11" s="10">
        <f t="shared" ref="ET11" si="114">+EOMONTH(ES11,1)</f>
        <v>48457</v>
      </c>
      <c r="EU11" s="10">
        <f t="shared" ref="EU11" si="115">+EOMONTH(ET11,1)</f>
        <v>48487</v>
      </c>
      <c r="EV11" s="10">
        <f t="shared" ref="EV11" si="116">+EOMONTH(EU11,1)</f>
        <v>48518</v>
      </c>
      <c r="EW11" s="10">
        <f t="shared" ref="EW11" si="117">+EOMONTH(EV11,1)</f>
        <v>48548</v>
      </c>
      <c r="EX11" s="10">
        <f t="shared" ref="EX11" si="118">+EOMONTH(EW11,1)</f>
        <v>48579</v>
      </c>
      <c r="EY11" s="10">
        <f t="shared" ref="EY11" si="119">+EOMONTH(EX11,1)</f>
        <v>48610</v>
      </c>
      <c r="EZ11" s="10">
        <f t="shared" ref="EZ11" si="120">+EOMONTH(EY11,1)</f>
        <v>48638</v>
      </c>
      <c r="FA11" s="10">
        <f t="shared" ref="FA11" si="121">+EOMONTH(EZ11,1)</f>
        <v>48669</v>
      </c>
      <c r="FB11" s="10">
        <f t="shared" ref="FB11" si="122">+EOMONTH(FA11,1)</f>
        <v>48699</v>
      </c>
      <c r="FC11" s="10">
        <f t="shared" ref="FC11" si="123">+EOMONTH(FB11,1)</f>
        <v>48730</v>
      </c>
      <c r="FD11" s="10">
        <f t="shared" ref="FD11" si="124">+EOMONTH(FC11,1)</f>
        <v>48760</v>
      </c>
      <c r="FE11" s="10">
        <f t="shared" ref="FE11" si="125">+EOMONTH(FD11,1)</f>
        <v>48791</v>
      </c>
      <c r="FF11" s="10">
        <f t="shared" ref="FF11" si="126">+EOMONTH(FE11,1)</f>
        <v>48822</v>
      </c>
      <c r="FG11" s="10">
        <f t="shared" ref="FG11" si="127">+EOMONTH(FF11,1)</f>
        <v>48852</v>
      </c>
      <c r="FH11" s="10">
        <f t="shared" ref="FH11" si="128">+EOMONTH(FG11,1)</f>
        <v>48883</v>
      </c>
      <c r="FI11" s="10">
        <f t="shared" ref="FI11" si="129">+EOMONTH(FH11,1)</f>
        <v>48913</v>
      </c>
      <c r="FJ11" s="10">
        <f t="shared" ref="FJ11" si="130">+EOMONTH(FI11,1)</f>
        <v>48944</v>
      </c>
      <c r="FK11" s="10">
        <f t="shared" ref="FK11" si="131">+EOMONTH(FJ11,1)</f>
        <v>48975</v>
      </c>
      <c r="FL11" s="10">
        <f t="shared" ref="FL11" si="132">+EOMONTH(FK11,1)</f>
        <v>49003</v>
      </c>
      <c r="FM11" s="10">
        <f t="shared" ref="FM11" si="133">+EOMONTH(FL11,1)</f>
        <v>49034</v>
      </c>
      <c r="FN11" s="10">
        <f t="shared" ref="FN11" si="134">+EOMONTH(FM11,1)</f>
        <v>49064</v>
      </c>
      <c r="FO11" s="10">
        <f t="shared" ref="FO11" si="135">+EOMONTH(FN11,1)</f>
        <v>49095</v>
      </c>
      <c r="FP11" s="10">
        <f t="shared" ref="FP11" si="136">+EOMONTH(FO11,1)</f>
        <v>49125</v>
      </c>
      <c r="FQ11" s="10">
        <f t="shared" ref="FQ11" si="137">+EOMONTH(FP11,1)</f>
        <v>49156</v>
      </c>
      <c r="FR11" s="10">
        <f t="shared" ref="FR11" si="138">+EOMONTH(FQ11,1)</f>
        <v>49187</v>
      </c>
      <c r="FS11" s="10">
        <f t="shared" ref="FS11" si="139">+EOMONTH(FR11,1)</f>
        <v>49217</v>
      </c>
      <c r="FT11" s="10">
        <f t="shared" ref="FT11" si="140">+EOMONTH(FS11,1)</f>
        <v>49248</v>
      </c>
      <c r="FU11" s="10">
        <f t="shared" ref="FU11" si="141">+EOMONTH(FT11,1)</f>
        <v>49278</v>
      </c>
      <c r="FV11" s="10">
        <f t="shared" ref="FV11" si="142">+EOMONTH(FU11,1)</f>
        <v>49309</v>
      </c>
      <c r="FW11" s="10">
        <f t="shared" ref="FW11" si="143">+EOMONTH(FV11,1)</f>
        <v>49340</v>
      </c>
      <c r="FX11" s="10">
        <f t="shared" ref="FX11" si="144">+EOMONTH(FW11,1)</f>
        <v>49368</v>
      </c>
      <c r="FY11" s="10">
        <f t="shared" ref="FY11" si="145">+EOMONTH(FX11,1)</f>
        <v>49399</v>
      </c>
      <c r="FZ11" s="10">
        <f t="shared" ref="FZ11" si="146">+EOMONTH(FY11,1)</f>
        <v>49429</v>
      </c>
      <c r="GA11" s="10">
        <f t="shared" ref="GA11" si="147">+EOMONTH(FZ11,1)</f>
        <v>49460</v>
      </c>
      <c r="GB11" s="10">
        <f t="shared" ref="GB11" si="148">+EOMONTH(GA11,1)</f>
        <v>49490</v>
      </c>
      <c r="GC11" s="10">
        <f t="shared" ref="GC11" si="149">+EOMONTH(GB11,1)</f>
        <v>49521</v>
      </c>
      <c r="GD11" s="10">
        <f t="shared" ref="GD11" si="150">+EOMONTH(GC11,1)</f>
        <v>49552</v>
      </c>
      <c r="GE11" s="10">
        <f t="shared" ref="GE11" si="151">+EOMONTH(GD11,1)</f>
        <v>49582</v>
      </c>
      <c r="GF11" s="10">
        <f t="shared" ref="GF11" si="152">+EOMONTH(GE11,1)</f>
        <v>49613</v>
      </c>
      <c r="GG11" s="10">
        <f t="shared" ref="GG11" si="153">+EOMONTH(GF11,1)</f>
        <v>49643</v>
      </c>
      <c r="GH11" s="10">
        <f t="shared" ref="GH11" si="154">+EOMONTH(GG11,1)</f>
        <v>49674</v>
      </c>
      <c r="GI11" s="10">
        <f t="shared" ref="GI11" si="155">+EOMONTH(GH11,1)</f>
        <v>49705</v>
      </c>
      <c r="GJ11" s="10">
        <f t="shared" ref="GJ11" si="156">+EOMONTH(GI11,1)</f>
        <v>49734</v>
      </c>
      <c r="GK11" s="10">
        <f t="shared" ref="GK11" si="157">+EOMONTH(GJ11,1)</f>
        <v>49765</v>
      </c>
      <c r="GL11" s="10">
        <f t="shared" ref="GL11" si="158">+EOMONTH(GK11,1)</f>
        <v>49795</v>
      </c>
      <c r="GM11" s="10">
        <f t="shared" ref="GM11" si="159">+EOMONTH(GL11,1)</f>
        <v>49826</v>
      </c>
      <c r="GN11" s="10">
        <f t="shared" ref="GN11" si="160">+EOMONTH(GM11,1)</f>
        <v>49856</v>
      </c>
      <c r="GO11" s="10">
        <f t="shared" ref="GO11" si="161">+EOMONTH(GN11,1)</f>
        <v>49887</v>
      </c>
      <c r="GP11" s="10">
        <f t="shared" ref="GP11" si="162">+EOMONTH(GO11,1)</f>
        <v>49918</v>
      </c>
      <c r="GQ11" s="10">
        <f t="shared" ref="GQ11" si="163">+EOMONTH(GP11,1)</f>
        <v>49948</v>
      </c>
      <c r="GR11" s="10">
        <f t="shared" ref="GR11" si="164">+EOMONTH(GQ11,1)</f>
        <v>49979</v>
      </c>
      <c r="GS11" s="10">
        <f t="shared" ref="GS11" si="165">+EOMONTH(GR11,1)</f>
        <v>50009</v>
      </c>
      <c r="GT11" s="10">
        <f t="shared" ref="GT11" si="166">+EOMONTH(GS11,1)</f>
        <v>50040</v>
      </c>
      <c r="GU11" s="10">
        <f t="shared" ref="GU11" si="167">+EOMONTH(GT11,1)</f>
        <v>50071</v>
      </c>
      <c r="GV11" s="10">
        <f t="shared" ref="GV11" si="168">+EOMONTH(GU11,1)</f>
        <v>50099</v>
      </c>
      <c r="GW11" s="10">
        <f t="shared" ref="GW11" si="169">+EOMONTH(GV11,1)</f>
        <v>50130</v>
      </c>
      <c r="GX11" s="10">
        <f t="shared" ref="GX11" si="170">+EOMONTH(GW11,1)</f>
        <v>50160</v>
      </c>
      <c r="GY11" s="10">
        <f t="shared" ref="GY11" si="171">+EOMONTH(GX11,1)</f>
        <v>50191</v>
      </c>
      <c r="GZ11" s="10">
        <f t="shared" ref="GZ11" si="172">+EOMONTH(GY11,1)</f>
        <v>50221</v>
      </c>
      <c r="HA11" s="10">
        <f t="shared" ref="HA11" si="173">+EOMONTH(GZ11,1)</f>
        <v>50252</v>
      </c>
      <c r="HB11" s="10">
        <f t="shared" ref="HB11" si="174">+EOMONTH(HA11,1)</f>
        <v>50283</v>
      </c>
      <c r="HC11" s="10">
        <f t="shared" ref="HC11" si="175">+EOMONTH(HB11,1)</f>
        <v>50313</v>
      </c>
      <c r="HD11" s="10">
        <f t="shared" ref="HD11" si="176">+EOMONTH(HC11,1)</f>
        <v>50344</v>
      </c>
      <c r="HE11" s="10">
        <f t="shared" ref="HE11" si="177">+EOMONTH(HD11,1)</f>
        <v>50374</v>
      </c>
      <c r="HF11" s="10">
        <f t="shared" ref="HF11" si="178">+EOMONTH(HE11,1)</f>
        <v>50405</v>
      </c>
      <c r="HG11" s="10">
        <f t="shared" ref="HG11" si="179">+EOMONTH(HF11,1)</f>
        <v>50436</v>
      </c>
      <c r="HH11" s="10">
        <f t="shared" ref="HH11" si="180">+EOMONTH(HG11,1)</f>
        <v>50464</v>
      </c>
      <c r="HI11" s="10">
        <f t="shared" ref="HI11" si="181">+EOMONTH(HH11,1)</f>
        <v>50495</v>
      </c>
      <c r="HJ11" s="10">
        <f t="shared" ref="HJ11" si="182">+EOMONTH(HI11,1)</f>
        <v>50525</v>
      </c>
      <c r="HK11" s="10">
        <f t="shared" ref="HK11" si="183">+EOMONTH(HJ11,1)</f>
        <v>50556</v>
      </c>
      <c r="HL11" s="10">
        <f t="shared" ref="HL11" si="184">+EOMONTH(HK11,1)</f>
        <v>50586</v>
      </c>
      <c r="HM11" s="10">
        <f t="shared" ref="HM11" si="185">+EOMONTH(HL11,1)</f>
        <v>50617</v>
      </c>
      <c r="HN11" s="10">
        <f t="shared" ref="HN11" si="186">+EOMONTH(HM11,1)</f>
        <v>50648</v>
      </c>
      <c r="HO11" s="10">
        <f t="shared" ref="HO11" si="187">+EOMONTH(HN11,1)</f>
        <v>50678</v>
      </c>
      <c r="HP11" s="10">
        <f t="shared" ref="HP11" si="188">+EOMONTH(HO11,1)</f>
        <v>50709</v>
      </c>
      <c r="HQ11" s="10">
        <f t="shared" ref="HQ11" si="189">+EOMONTH(HP11,1)</f>
        <v>50739</v>
      </c>
      <c r="HR11" s="10">
        <f t="shared" ref="HR11" si="190">+EOMONTH(HQ11,1)</f>
        <v>50770</v>
      </c>
      <c r="HS11" s="10">
        <f t="shared" ref="HS11" si="191">+EOMONTH(HR11,1)</f>
        <v>50801</v>
      </c>
      <c r="HT11" s="10">
        <f t="shared" ref="HT11" si="192">+EOMONTH(HS11,1)</f>
        <v>50829</v>
      </c>
      <c r="HU11" s="10">
        <f t="shared" ref="HU11" si="193">+EOMONTH(HT11,1)</f>
        <v>50860</v>
      </c>
      <c r="HV11" s="10">
        <f t="shared" ref="HV11" si="194">+EOMONTH(HU11,1)</f>
        <v>50890</v>
      </c>
      <c r="HW11" s="10">
        <f t="shared" ref="HW11" si="195">+EOMONTH(HV11,1)</f>
        <v>50921</v>
      </c>
      <c r="HX11" s="10">
        <f t="shared" ref="HX11" si="196">+EOMONTH(HW11,1)</f>
        <v>50951</v>
      </c>
      <c r="HY11" s="10">
        <f t="shared" ref="HY11" si="197">+EOMONTH(HX11,1)</f>
        <v>50982</v>
      </c>
      <c r="HZ11" s="10">
        <f t="shared" ref="HZ11" si="198">+EOMONTH(HY11,1)</f>
        <v>51013</v>
      </c>
      <c r="IA11" s="10">
        <f t="shared" ref="IA11" si="199">+EOMONTH(HZ11,1)</f>
        <v>51043</v>
      </c>
      <c r="IB11" s="10">
        <f t="shared" ref="IB11" si="200">+EOMONTH(IA11,1)</f>
        <v>51074</v>
      </c>
      <c r="IC11" s="10">
        <f t="shared" ref="IC11" si="201">+EOMONTH(IB11,1)</f>
        <v>51104</v>
      </c>
      <c r="ID11" s="10">
        <f t="shared" ref="ID11" si="202">+EOMONTH(IC11,1)</f>
        <v>51135</v>
      </c>
      <c r="IE11" s="10">
        <f t="shared" ref="IE11" si="203">+EOMONTH(ID11,1)</f>
        <v>51166</v>
      </c>
      <c r="IF11" s="10">
        <f t="shared" ref="IF11" si="204">+EOMONTH(IE11,1)</f>
        <v>51195</v>
      </c>
      <c r="IG11" s="10">
        <f t="shared" ref="IG11" si="205">+EOMONTH(IF11,1)</f>
        <v>51226</v>
      </c>
      <c r="IH11" s="10">
        <f t="shared" ref="IH11" si="206">+EOMONTH(IG11,1)</f>
        <v>51256</v>
      </c>
      <c r="II11" s="10">
        <f t="shared" ref="II11" si="207">+EOMONTH(IH11,1)</f>
        <v>51287</v>
      </c>
      <c r="IJ11" s="10">
        <f t="shared" ref="IJ11" si="208">+EOMONTH(II11,1)</f>
        <v>51317</v>
      </c>
      <c r="IK11" s="10">
        <f t="shared" ref="IK11" si="209">+EOMONTH(IJ11,1)</f>
        <v>51348</v>
      </c>
      <c r="IL11" s="10">
        <f t="shared" ref="IL11" si="210">+EOMONTH(IK11,1)</f>
        <v>51379</v>
      </c>
      <c r="IM11" s="10">
        <f t="shared" ref="IM11" si="211">+EOMONTH(IL11,1)</f>
        <v>51409</v>
      </c>
      <c r="IN11" s="10">
        <f t="shared" ref="IN11" si="212">+EOMONTH(IM11,1)</f>
        <v>51440</v>
      </c>
      <c r="IO11" s="10">
        <f t="shared" ref="IO11" si="213">+EOMONTH(IN11,1)</f>
        <v>51470</v>
      </c>
      <c r="IP11" s="10">
        <f t="shared" ref="IP11" si="214">+EOMONTH(IO11,1)</f>
        <v>51501</v>
      </c>
      <c r="IQ11" s="10">
        <f t="shared" ref="IQ11" si="215">+EOMONTH(IP11,1)</f>
        <v>51532</v>
      </c>
      <c r="IR11" s="10">
        <f t="shared" ref="IR11" si="216">+EOMONTH(IQ11,1)</f>
        <v>51560</v>
      </c>
      <c r="IS11" s="10">
        <f t="shared" ref="IS11" si="217">+EOMONTH(IR11,1)</f>
        <v>51591</v>
      </c>
      <c r="IT11" s="10">
        <f t="shared" ref="IT11" si="218">+EOMONTH(IS11,1)</f>
        <v>51621</v>
      </c>
      <c r="IU11" s="10">
        <f t="shared" ref="IU11" si="219">+EOMONTH(IT11,1)</f>
        <v>51652</v>
      </c>
      <c r="IV11" s="10">
        <f t="shared" ref="IV11" si="220">+EOMONTH(IU11,1)</f>
        <v>51682</v>
      </c>
      <c r="IW11" s="10">
        <f t="shared" ref="IW11" si="221">+EOMONTH(IV11,1)</f>
        <v>51713</v>
      </c>
      <c r="IX11" s="10">
        <f t="shared" ref="IX11" si="222">+EOMONTH(IW11,1)</f>
        <v>51744</v>
      </c>
      <c r="IY11" s="10">
        <f t="shared" ref="IY11" si="223">+EOMONTH(IX11,1)</f>
        <v>51774</v>
      </c>
      <c r="IZ11" s="10">
        <f t="shared" ref="IZ11" si="224">+EOMONTH(IY11,1)</f>
        <v>51805</v>
      </c>
      <c r="JA11" s="10">
        <f t="shared" ref="JA11" si="225">+EOMONTH(IZ11,1)</f>
        <v>51835</v>
      </c>
      <c r="JB11" s="10">
        <f t="shared" ref="JB11" si="226">+EOMONTH(JA11,1)</f>
        <v>51866</v>
      </c>
      <c r="JC11" s="10">
        <f t="shared" ref="JC11" si="227">+EOMONTH(JB11,1)</f>
        <v>51897</v>
      </c>
      <c r="JD11" s="10">
        <f t="shared" ref="JD11" si="228">+EOMONTH(JC11,1)</f>
        <v>51925</v>
      </c>
      <c r="JE11" s="10">
        <f t="shared" ref="JE11" si="229">+EOMONTH(JD11,1)</f>
        <v>51956</v>
      </c>
      <c r="JF11" s="10">
        <f t="shared" ref="JF11" si="230">+EOMONTH(JE11,1)</f>
        <v>51986</v>
      </c>
      <c r="JG11" s="10">
        <f t="shared" ref="JG11" si="231">+EOMONTH(JF11,1)</f>
        <v>52017</v>
      </c>
      <c r="JH11" s="10">
        <f t="shared" ref="JH11" si="232">+EOMONTH(JG11,1)</f>
        <v>52047</v>
      </c>
      <c r="JI11" s="10">
        <f t="shared" ref="JI11" si="233">+EOMONTH(JH11,1)</f>
        <v>52078</v>
      </c>
      <c r="JJ11" s="10">
        <f t="shared" ref="JJ11" si="234">+EOMONTH(JI11,1)</f>
        <v>52109</v>
      </c>
      <c r="JK11" s="10">
        <f t="shared" ref="JK11" si="235">+EOMONTH(JJ11,1)</f>
        <v>52139</v>
      </c>
      <c r="JL11" s="10">
        <f t="shared" ref="JL11" si="236">+EOMONTH(JK11,1)</f>
        <v>52170</v>
      </c>
      <c r="JM11" s="10">
        <f t="shared" ref="JM11" si="237">+EOMONTH(JL11,1)</f>
        <v>52200</v>
      </c>
      <c r="JN11" s="10">
        <f t="shared" ref="JN11" si="238">+EOMONTH(JM11,1)</f>
        <v>52231</v>
      </c>
      <c r="JO11" s="10">
        <f t="shared" ref="JO11" si="239">+EOMONTH(JN11,1)</f>
        <v>52262</v>
      </c>
      <c r="JP11" s="10">
        <f t="shared" ref="JP11" si="240">+EOMONTH(JO11,1)</f>
        <v>52290</v>
      </c>
      <c r="JQ11" s="1" t="s">
        <v>31</v>
      </c>
    </row>
    <row r="12" spans="2:277">
      <c r="B12" s="64"/>
      <c r="C12" s="53" t="s">
        <v>80</v>
      </c>
      <c r="D12" s="54">
        <f>+J44</f>
        <v>319000</v>
      </c>
      <c r="E12" s="65"/>
      <c r="I12" s="2" t="s">
        <v>2</v>
      </c>
      <c r="J12" s="7">
        <v>104</v>
      </c>
      <c r="O12" s="2" t="s">
        <v>20</v>
      </c>
      <c r="P12" s="3">
        <f>S12*$J$17</f>
        <v>-635.55555555555554</v>
      </c>
      <c r="Q12" s="1">
        <f>+P12/12</f>
        <v>-52.962962962962962</v>
      </c>
      <c r="R12" s="43">
        <f>+Q12/$J$11</f>
        <v>-0.46054750402576489</v>
      </c>
      <c r="S12" s="13">
        <v>1.2711111111111111E-3</v>
      </c>
      <c r="T12" s="15">
        <v>0</v>
      </c>
      <c r="U12" s="21"/>
      <c r="W12" s="44">
        <v>81</v>
      </c>
      <c r="X12" s="56">
        <v>8.2487119999999994</v>
      </c>
      <c r="Y12" s="57">
        <v>10.106239</v>
      </c>
      <c r="Z12" s="56">
        <f t="shared" si="2"/>
        <v>89.248711999999998</v>
      </c>
      <c r="AA12" s="57">
        <f t="shared" si="3"/>
        <v>91.106239000000002</v>
      </c>
      <c r="AB12" s="1">
        <f t="shared" si="0"/>
        <v>0</v>
      </c>
      <c r="AC12" s="1">
        <f t="shared" si="1"/>
        <v>0</v>
      </c>
      <c r="AI12" s="20">
        <f>YEAR(AI11)</f>
        <v>2023</v>
      </c>
      <c r="AJ12" s="6">
        <f>YEAR(AJ11)</f>
        <v>2023</v>
      </c>
      <c r="AK12" s="6">
        <f t="shared" ref="AK12:AN12" si="241">YEAR(AK11)</f>
        <v>2023</v>
      </c>
      <c r="AL12" s="6">
        <f t="shared" si="241"/>
        <v>2023</v>
      </c>
      <c r="AM12" s="6">
        <f t="shared" si="241"/>
        <v>2023</v>
      </c>
      <c r="AN12" s="6">
        <f t="shared" si="241"/>
        <v>2023</v>
      </c>
      <c r="AO12" s="6">
        <f t="shared" ref="AO12:CZ12" si="242">YEAR(AO11)</f>
        <v>2023</v>
      </c>
      <c r="AP12" s="6">
        <f t="shared" si="242"/>
        <v>2023</v>
      </c>
      <c r="AQ12" s="6">
        <f t="shared" si="242"/>
        <v>2023</v>
      </c>
      <c r="AR12" s="6">
        <f t="shared" si="242"/>
        <v>2023</v>
      </c>
      <c r="AS12" s="6">
        <f t="shared" si="242"/>
        <v>2023</v>
      </c>
      <c r="AT12" s="6">
        <f t="shared" si="242"/>
        <v>2023</v>
      </c>
      <c r="AU12" s="6">
        <f t="shared" si="242"/>
        <v>2024</v>
      </c>
      <c r="AV12" s="6">
        <f t="shared" si="242"/>
        <v>2024</v>
      </c>
      <c r="AW12" s="6">
        <f t="shared" si="242"/>
        <v>2024</v>
      </c>
      <c r="AX12" s="6">
        <f t="shared" si="242"/>
        <v>2024</v>
      </c>
      <c r="AY12" s="6">
        <f t="shared" si="242"/>
        <v>2024</v>
      </c>
      <c r="AZ12" s="6">
        <f t="shared" si="242"/>
        <v>2024</v>
      </c>
      <c r="BA12" s="6">
        <f t="shared" si="242"/>
        <v>2024</v>
      </c>
      <c r="BB12" s="6">
        <f t="shared" si="242"/>
        <v>2024</v>
      </c>
      <c r="BC12" s="6">
        <f t="shared" si="242"/>
        <v>2024</v>
      </c>
      <c r="BD12" s="6">
        <f t="shared" si="242"/>
        <v>2024</v>
      </c>
      <c r="BE12" s="6">
        <f t="shared" si="242"/>
        <v>2024</v>
      </c>
      <c r="BF12" s="6">
        <f t="shared" si="242"/>
        <v>2024</v>
      </c>
      <c r="BG12" s="6">
        <f t="shared" si="242"/>
        <v>2025</v>
      </c>
      <c r="BH12" s="6">
        <f t="shared" si="242"/>
        <v>2025</v>
      </c>
      <c r="BI12" s="6">
        <f t="shared" si="242"/>
        <v>2025</v>
      </c>
      <c r="BJ12" s="6">
        <f t="shared" si="242"/>
        <v>2025</v>
      </c>
      <c r="BK12" s="6">
        <f t="shared" si="242"/>
        <v>2025</v>
      </c>
      <c r="BL12" s="6">
        <f t="shared" si="242"/>
        <v>2025</v>
      </c>
      <c r="BM12" s="6">
        <f t="shared" si="242"/>
        <v>2025</v>
      </c>
      <c r="BN12" s="6">
        <f t="shared" si="242"/>
        <v>2025</v>
      </c>
      <c r="BO12" s="6">
        <f t="shared" si="242"/>
        <v>2025</v>
      </c>
      <c r="BP12" s="6">
        <f t="shared" si="242"/>
        <v>2025</v>
      </c>
      <c r="BQ12" s="6">
        <f t="shared" si="242"/>
        <v>2025</v>
      </c>
      <c r="BR12" s="6">
        <f t="shared" si="242"/>
        <v>2025</v>
      </c>
      <c r="BS12" s="6">
        <f t="shared" si="242"/>
        <v>2026</v>
      </c>
      <c r="BT12" s="6">
        <f t="shared" si="242"/>
        <v>2026</v>
      </c>
      <c r="BU12" s="6">
        <f t="shared" si="242"/>
        <v>2026</v>
      </c>
      <c r="BV12" s="6">
        <f t="shared" si="242"/>
        <v>2026</v>
      </c>
      <c r="BW12" s="6">
        <f t="shared" si="242"/>
        <v>2026</v>
      </c>
      <c r="BX12" s="6">
        <f t="shared" si="242"/>
        <v>2026</v>
      </c>
      <c r="BY12" s="6">
        <f t="shared" si="242"/>
        <v>2026</v>
      </c>
      <c r="BZ12" s="6">
        <f t="shared" si="242"/>
        <v>2026</v>
      </c>
      <c r="CA12" s="6">
        <f t="shared" si="242"/>
        <v>2026</v>
      </c>
      <c r="CB12" s="6">
        <f t="shared" si="242"/>
        <v>2026</v>
      </c>
      <c r="CC12" s="6">
        <f t="shared" si="242"/>
        <v>2026</v>
      </c>
      <c r="CD12" s="6">
        <f t="shared" si="242"/>
        <v>2026</v>
      </c>
      <c r="CE12" s="6">
        <f t="shared" si="242"/>
        <v>2027</v>
      </c>
      <c r="CF12" s="6">
        <f t="shared" si="242"/>
        <v>2027</v>
      </c>
      <c r="CG12" s="6">
        <f t="shared" si="242"/>
        <v>2027</v>
      </c>
      <c r="CH12" s="6">
        <f t="shared" si="242"/>
        <v>2027</v>
      </c>
      <c r="CI12" s="6">
        <f t="shared" si="242"/>
        <v>2027</v>
      </c>
      <c r="CJ12" s="6">
        <f t="shared" si="242"/>
        <v>2027</v>
      </c>
      <c r="CK12" s="6">
        <f t="shared" si="242"/>
        <v>2027</v>
      </c>
      <c r="CL12" s="6">
        <f t="shared" si="242"/>
        <v>2027</v>
      </c>
      <c r="CM12" s="6">
        <f t="shared" si="242"/>
        <v>2027</v>
      </c>
      <c r="CN12" s="6">
        <f t="shared" si="242"/>
        <v>2027</v>
      </c>
      <c r="CO12" s="6">
        <f t="shared" si="242"/>
        <v>2027</v>
      </c>
      <c r="CP12" s="6">
        <f t="shared" si="242"/>
        <v>2027</v>
      </c>
      <c r="CQ12" s="6">
        <f t="shared" si="242"/>
        <v>2028</v>
      </c>
      <c r="CR12" s="6">
        <f t="shared" si="242"/>
        <v>2028</v>
      </c>
      <c r="CS12" s="6">
        <f t="shared" si="242"/>
        <v>2028</v>
      </c>
      <c r="CT12" s="6">
        <f t="shared" si="242"/>
        <v>2028</v>
      </c>
      <c r="CU12" s="6">
        <f t="shared" si="242"/>
        <v>2028</v>
      </c>
      <c r="CV12" s="6">
        <f t="shared" si="242"/>
        <v>2028</v>
      </c>
      <c r="CW12" s="6">
        <f t="shared" si="242"/>
        <v>2028</v>
      </c>
      <c r="CX12" s="6">
        <f t="shared" si="242"/>
        <v>2028</v>
      </c>
      <c r="CY12" s="6">
        <f t="shared" si="242"/>
        <v>2028</v>
      </c>
      <c r="CZ12" s="6">
        <f t="shared" si="242"/>
        <v>2028</v>
      </c>
      <c r="DA12" s="6">
        <f t="shared" ref="DA12:FL12" si="243">YEAR(DA11)</f>
        <v>2028</v>
      </c>
      <c r="DB12" s="6">
        <f t="shared" si="243"/>
        <v>2028</v>
      </c>
      <c r="DC12" s="6">
        <f t="shared" si="243"/>
        <v>2029</v>
      </c>
      <c r="DD12" s="6">
        <f t="shared" si="243"/>
        <v>2029</v>
      </c>
      <c r="DE12" s="6">
        <f t="shared" si="243"/>
        <v>2029</v>
      </c>
      <c r="DF12" s="6">
        <f t="shared" si="243"/>
        <v>2029</v>
      </c>
      <c r="DG12" s="6">
        <f t="shared" si="243"/>
        <v>2029</v>
      </c>
      <c r="DH12" s="6">
        <f t="shared" si="243"/>
        <v>2029</v>
      </c>
      <c r="DI12" s="6">
        <f t="shared" si="243"/>
        <v>2029</v>
      </c>
      <c r="DJ12" s="6">
        <f t="shared" si="243"/>
        <v>2029</v>
      </c>
      <c r="DK12" s="6">
        <f t="shared" si="243"/>
        <v>2029</v>
      </c>
      <c r="DL12" s="6">
        <f t="shared" si="243"/>
        <v>2029</v>
      </c>
      <c r="DM12" s="6">
        <f t="shared" si="243"/>
        <v>2029</v>
      </c>
      <c r="DN12" s="6">
        <f t="shared" si="243"/>
        <v>2029</v>
      </c>
      <c r="DO12" s="6">
        <f t="shared" si="243"/>
        <v>2030</v>
      </c>
      <c r="DP12" s="6">
        <f t="shared" si="243"/>
        <v>2030</v>
      </c>
      <c r="DQ12" s="6">
        <f t="shared" si="243"/>
        <v>2030</v>
      </c>
      <c r="DR12" s="6">
        <f t="shared" si="243"/>
        <v>2030</v>
      </c>
      <c r="DS12" s="6">
        <f t="shared" si="243"/>
        <v>2030</v>
      </c>
      <c r="DT12" s="6">
        <f t="shared" si="243"/>
        <v>2030</v>
      </c>
      <c r="DU12" s="6">
        <f t="shared" si="243"/>
        <v>2030</v>
      </c>
      <c r="DV12" s="6">
        <f t="shared" si="243"/>
        <v>2030</v>
      </c>
      <c r="DW12" s="6">
        <f t="shared" si="243"/>
        <v>2030</v>
      </c>
      <c r="DX12" s="6">
        <f t="shared" si="243"/>
        <v>2030</v>
      </c>
      <c r="DY12" s="6">
        <f t="shared" si="243"/>
        <v>2030</v>
      </c>
      <c r="DZ12" s="6">
        <f t="shared" si="243"/>
        <v>2030</v>
      </c>
      <c r="EA12" s="6">
        <f t="shared" si="243"/>
        <v>2031</v>
      </c>
      <c r="EB12" s="6">
        <f t="shared" si="243"/>
        <v>2031</v>
      </c>
      <c r="EC12" s="6">
        <f t="shared" si="243"/>
        <v>2031</v>
      </c>
      <c r="ED12" s="6">
        <f t="shared" si="243"/>
        <v>2031</v>
      </c>
      <c r="EE12" s="6">
        <f t="shared" si="243"/>
        <v>2031</v>
      </c>
      <c r="EF12" s="6">
        <f t="shared" si="243"/>
        <v>2031</v>
      </c>
      <c r="EG12" s="6">
        <f t="shared" si="243"/>
        <v>2031</v>
      </c>
      <c r="EH12" s="6">
        <f t="shared" si="243"/>
        <v>2031</v>
      </c>
      <c r="EI12" s="6">
        <f t="shared" si="243"/>
        <v>2031</v>
      </c>
      <c r="EJ12" s="6">
        <f t="shared" si="243"/>
        <v>2031</v>
      </c>
      <c r="EK12" s="6">
        <f t="shared" si="243"/>
        <v>2031</v>
      </c>
      <c r="EL12" s="6">
        <f t="shared" si="243"/>
        <v>2031</v>
      </c>
      <c r="EM12" s="6">
        <f t="shared" si="243"/>
        <v>2032</v>
      </c>
      <c r="EN12" s="6">
        <f t="shared" si="243"/>
        <v>2032</v>
      </c>
      <c r="EO12" s="6">
        <f t="shared" si="243"/>
        <v>2032</v>
      </c>
      <c r="EP12" s="6">
        <f t="shared" si="243"/>
        <v>2032</v>
      </c>
      <c r="EQ12" s="6">
        <f t="shared" si="243"/>
        <v>2032</v>
      </c>
      <c r="ER12" s="6">
        <f t="shared" si="243"/>
        <v>2032</v>
      </c>
      <c r="ES12" s="6">
        <f t="shared" si="243"/>
        <v>2032</v>
      </c>
      <c r="ET12" s="6">
        <f t="shared" si="243"/>
        <v>2032</v>
      </c>
      <c r="EU12" s="6">
        <f t="shared" si="243"/>
        <v>2032</v>
      </c>
      <c r="EV12" s="6">
        <f t="shared" si="243"/>
        <v>2032</v>
      </c>
      <c r="EW12" s="6">
        <f t="shared" si="243"/>
        <v>2032</v>
      </c>
      <c r="EX12" s="6">
        <f t="shared" si="243"/>
        <v>2032</v>
      </c>
      <c r="EY12" s="6">
        <f t="shared" si="243"/>
        <v>2033</v>
      </c>
      <c r="EZ12" s="6">
        <f t="shared" si="243"/>
        <v>2033</v>
      </c>
      <c r="FA12" s="6">
        <f t="shared" si="243"/>
        <v>2033</v>
      </c>
      <c r="FB12" s="6">
        <f t="shared" si="243"/>
        <v>2033</v>
      </c>
      <c r="FC12" s="6">
        <f t="shared" si="243"/>
        <v>2033</v>
      </c>
      <c r="FD12" s="6">
        <f t="shared" si="243"/>
        <v>2033</v>
      </c>
      <c r="FE12" s="6">
        <f t="shared" si="243"/>
        <v>2033</v>
      </c>
      <c r="FF12" s="6">
        <f t="shared" si="243"/>
        <v>2033</v>
      </c>
      <c r="FG12" s="6">
        <f t="shared" si="243"/>
        <v>2033</v>
      </c>
      <c r="FH12" s="6">
        <f t="shared" si="243"/>
        <v>2033</v>
      </c>
      <c r="FI12" s="6">
        <f t="shared" si="243"/>
        <v>2033</v>
      </c>
      <c r="FJ12" s="6">
        <f t="shared" si="243"/>
        <v>2033</v>
      </c>
      <c r="FK12" s="6">
        <f t="shared" si="243"/>
        <v>2034</v>
      </c>
      <c r="FL12" s="6">
        <f t="shared" si="243"/>
        <v>2034</v>
      </c>
      <c r="FM12" s="6">
        <f t="shared" ref="FM12:HX12" si="244">YEAR(FM11)</f>
        <v>2034</v>
      </c>
      <c r="FN12" s="6">
        <f t="shared" si="244"/>
        <v>2034</v>
      </c>
      <c r="FO12" s="6">
        <f t="shared" si="244"/>
        <v>2034</v>
      </c>
      <c r="FP12" s="6">
        <f t="shared" si="244"/>
        <v>2034</v>
      </c>
      <c r="FQ12" s="6">
        <f t="shared" si="244"/>
        <v>2034</v>
      </c>
      <c r="FR12" s="6">
        <f t="shared" si="244"/>
        <v>2034</v>
      </c>
      <c r="FS12" s="6">
        <f t="shared" si="244"/>
        <v>2034</v>
      </c>
      <c r="FT12" s="6">
        <f t="shared" si="244"/>
        <v>2034</v>
      </c>
      <c r="FU12" s="6">
        <f t="shared" si="244"/>
        <v>2034</v>
      </c>
      <c r="FV12" s="6">
        <f t="shared" si="244"/>
        <v>2034</v>
      </c>
      <c r="FW12" s="6">
        <f t="shared" si="244"/>
        <v>2035</v>
      </c>
      <c r="FX12" s="6">
        <f t="shared" si="244"/>
        <v>2035</v>
      </c>
      <c r="FY12" s="6">
        <f t="shared" si="244"/>
        <v>2035</v>
      </c>
      <c r="FZ12" s="6">
        <f t="shared" si="244"/>
        <v>2035</v>
      </c>
      <c r="GA12" s="6">
        <f t="shared" si="244"/>
        <v>2035</v>
      </c>
      <c r="GB12" s="6">
        <f t="shared" si="244"/>
        <v>2035</v>
      </c>
      <c r="GC12" s="6">
        <f t="shared" si="244"/>
        <v>2035</v>
      </c>
      <c r="GD12" s="6">
        <f t="shared" si="244"/>
        <v>2035</v>
      </c>
      <c r="GE12" s="6">
        <f t="shared" si="244"/>
        <v>2035</v>
      </c>
      <c r="GF12" s="6">
        <f t="shared" si="244"/>
        <v>2035</v>
      </c>
      <c r="GG12" s="6">
        <f t="shared" si="244"/>
        <v>2035</v>
      </c>
      <c r="GH12" s="6">
        <f t="shared" si="244"/>
        <v>2035</v>
      </c>
      <c r="GI12" s="6">
        <f t="shared" si="244"/>
        <v>2036</v>
      </c>
      <c r="GJ12" s="6">
        <f t="shared" si="244"/>
        <v>2036</v>
      </c>
      <c r="GK12" s="6">
        <f t="shared" si="244"/>
        <v>2036</v>
      </c>
      <c r="GL12" s="6">
        <f t="shared" si="244"/>
        <v>2036</v>
      </c>
      <c r="GM12" s="6">
        <f t="shared" si="244"/>
        <v>2036</v>
      </c>
      <c r="GN12" s="6">
        <f t="shared" si="244"/>
        <v>2036</v>
      </c>
      <c r="GO12" s="6">
        <f t="shared" si="244"/>
        <v>2036</v>
      </c>
      <c r="GP12" s="6">
        <f t="shared" si="244"/>
        <v>2036</v>
      </c>
      <c r="GQ12" s="6">
        <f t="shared" si="244"/>
        <v>2036</v>
      </c>
      <c r="GR12" s="6">
        <f t="shared" si="244"/>
        <v>2036</v>
      </c>
      <c r="GS12" s="6">
        <f t="shared" si="244"/>
        <v>2036</v>
      </c>
      <c r="GT12" s="6">
        <f t="shared" si="244"/>
        <v>2036</v>
      </c>
      <c r="GU12" s="6">
        <f t="shared" si="244"/>
        <v>2037</v>
      </c>
      <c r="GV12" s="6">
        <f t="shared" si="244"/>
        <v>2037</v>
      </c>
      <c r="GW12" s="6">
        <f t="shared" si="244"/>
        <v>2037</v>
      </c>
      <c r="GX12" s="6">
        <f t="shared" si="244"/>
        <v>2037</v>
      </c>
      <c r="GY12" s="6">
        <f t="shared" si="244"/>
        <v>2037</v>
      </c>
      <c r="GZ12" s="6">
        <f t="shared" si="244"/>
        <v>2037</v>
      </c>
      <c r="HA12" s="6">
        <f t="shared" si="244"/>
        <v>2037</v>
      </c>
      <c r="HB12" s="6">
        <f t="shared" si="244"/>
        <v>2037</v>
      </c>
      <c r="HC12" s="6">
        <f t="shared" si="244"/>
        <v>2037</v>
      </c>
      <c r="HD12" s="6">
        <f t="shared" si="244"/>
        <v>2037</v>
      </c>
      <c r="HE12" s="6">
        <f t="shared" si="244"/>
        <v>2037</v>
      </c>
      <c r="HF12" s="6">
        <f t="shared" si="244"/>
        <v>2037</v>
      </c>
      <c r="HG12" s="6">
        <f t="shared" si="244"/>
        <v>2038</v>
      </c>
      <c r="HH12" s="6">
        <f t="shared" si="244"/>
        <v>2038</v>
      </c>
      <c r="HI12" s="6">
        <f t="shared" si="244"/>
        <v>2038</v>
      </c>
      <c r="HJ12" s="6">
        <f t="shared" si="244"/>
        <v>2038</v>
      </c>
      <c r="HK12" s="6">
        <f t="shared" si="244"/>
        <v>2038</v>
      </c>
      <c r="HL12" s="6">
        <f t="shared" si="244"/>
        <v>2038</v>
      </c>
      <c r="HM12" s="6">
        <f t="shared" si="244"/>
        <v>2038</v>
      </c>
      <c r="HN12" s="6">
        <f t="shared" si="244"/>
        <v>2038</v>
      </c>
      <c r="HO12" s="6">
        <f t="shared" si="244"/>
        <v>2038</v>
      </c>
      <c r="HP12" s="6">
        <f t="shared" si="244"/>
        <v>2038</v>
      </c>
      <c r="HQ12" s="6">
        <f t="shared" si="244"/>
        <v>2038</v>
      </c>
      <c r="HR12" s="6">
        <f t="shared" si="244"/>
        <v>2038</v>
      </c>
      <c r="HS12" s="6">
        <f t="shared" si="244"/>
        <v>2039</v>
      </c>
      <c r="HT12" s="6">
        <f t="shared" si="244"/>
        <v>2039</v>
      </c>
      <c r="HU12" s="6">
        <f t="shared" si="244"/>
        <v>2039</v>
      </c>
      <c r="HV12" s="6">
        <f t="shared" si="244"/>
        <v>2039</v>
      </c>
      <c r="HW12" s="6">
        <f t="shared" si="244"/>
        <v>2039</v>
      </c>
      <c r="HX12" s="6">
        <f t="shared" si="244"/>
        <v>2039</v>
      </c>
      <c r="HY12" s="6">
        <f t="shared" ref="HY12:JC12" si="245">YEAR(HY11)</f>
        <v>2039</v>
      </c>
      <c r="HZ12" s="6">
        <f t="shared" si="245"/>
        <v>2039</v>
      </c>
      <c r="IA12" s="6">
        <f t="shared" si="245"/>
        <v>2039</v>
      </c>
      <c r="IB12" s="6">
        <f t="shared" si="245"/>
        <v>2039</v>
      </c>
      <c r="IC12" s="6">
        <f t="shared" si="245"/>
        <v>2039</v>
      </c>
      <c r="ID12" s="6">
        <f t="shared" si="245"/>
        <v>2039</v>
      </c>
      <c r="IE12" s="6">
        <f t="shared" si="245"/>
        <v>2040</v>
      </c>
      <c r="IF12" s="6">
        <f t="shared" si="245"/>
        <v>2040</v>
      </c>
      <c r="IG12" s="6">
        <f t="shared" si="245"/>
        <v>2040</v>
      </c>
      <c r="IH12" s="6">
        <f t="shared" si="245"/>
        <v>2040</v>
      </c>
      <c r="II12" s="6">
        <f t="shared" si="245"/>
        <v>2040</v>
      </c>
      <c r="IJ12" s="6">
        <f t="shared" si="245"/>
        <v>2040</v>
      </c>
      <c r="IK12" s="6">
        <f t="shared" si="245"/>
        <v>2040</v>
      </c>
      <c r="IL12" s="6">
        <f t="shared" si="245"/>
        <v>2040</v>
      </c>
      <c r="IM12" s="6">
        <f t="shared" si="245"/>
        <v>2040</v>
      </c>
      <c r="IN12" s="6">
        <f t="shared" si="245"/>
        <v>2040</v>
      </c>
      <c r="IO12" s="6">
        <f t="shared" si="245"/>
        <v>2040</v>
      </c>
      <c r="IP12" s="6">
        <f t="shared" si="245"/>
        <v>2040</v>
      </c>
      <c r="IQ12" s="6">
        <f t="shared" si="245"/>
        <v>2041</v>
      </c>
      <c r="IR12" s="6">
        <f t="shared" si="245"/>
        <v>2041</v>
      </c>
      <c r="IS12" s="6">
        <f t="shared" si="245"/>
        <v>2041</v>
      </c>
      <c r="IT12" s="6">
        <f t="shared" si="245"/>
        <v>2041</v>
      </c>
      <c r="IU12" s="6">
        <f t="shared" si="245"/>
        <v>2041</v>
      </c>
      <c r="IV12" s="6">
        <f t="shared" si="245"/>
        <v>2041</v>
      </c>
      <c r="IW12" s="6">
        <f t="shared" si="245"/>
        <v>2041</v>
      </c>
      <c r="IX12" s="6">
        <f t="shared" si="245"/>
        <v>2041</v>
      </c>
      <c r="IY12" s="6">
        <f t="shared" si="245"/>
        <v>2041</v>
      </c>
      <c r="IZ12" s="6">
        <f t="shared" si="245"/>
        <v>2041</v>
      </c>
      <c r="JA12" s="6">
        <f t="shared" si="245"/>
        <v>2041</v>
      </c>
      <c r="JB12" s="6">
        <f t="shared" si="245"/>
        <v>2041</v>
      </c>
      <c r="JC12" s="6">
        <f t="shared" si="245"/>
        <v>2042</v>
      </c>
      <c r="JD12" s="6">
        <f t="shared" ref="JD12:JM12" si="246">YEAR(JD11)</f>
        <v>2042</v>
      </c>
      <c r="JE12" s="6">
        <f t="shared" si="246"/>
        <v>2042</v>
      </c>
      <c r="JF12" s="6">
        <f t="shared" si="246"/>
        <v>2042</v>
      </c>
      <c r="JG12" s="6">
        <f t="shared" si="246"/>
        <v>2042</v>
      </c>
      <c r="JH12" s="6">
        <f t="shared" si="246"/>
        <v>2042</v>
      </c>
      <c r="JI12" s="6">
        <f t="shared" si="246"/>
        <v>2042</v>
      </c>
      <c r="JJ12" s="6">
        <f t="shared" si="246"/>
        <v>2042</v>
      </c>
      <c r="JK12" s="6">
        <f t="shared" si="246"/>
        <v>2042</v>
      </c>
      <c r="JL12" s="6">
        <f t="shared" si="246"/>
        <v>2042</v>
      </c>
      <c r="JM12" s="6">
        <f t="shared" si="246"/>
        <v>2042</v>
      </c>
      <c r="JN12" s="6">
        <f t="shared" ref="JN12:JP12" si="247">YEAR(JN11)</f>
        <v>2042</v>
      </c>
      <c r="JO12" s="6">
        <f t="shared" si="247"/>
        <v>2043</v>
      </c>
      <c r="JP12" s="6">
        <f t="shared" si="247"/>
        <v>2043</v>
      </c>
      <c r="JQ12" s="1" t="s">
        <v>31</v>
      </c>
    </row>
    <row r="13" spans="2:277">
      <c r="B13" s="64"/>
      <c r="C13" s="52"/>
      <c r="E13" s="65"/>
      <c r="I13" s="2" t="s">
        <v>3</v>
      </c>
      <c r="J13" s="7">
        <v>11</v>
      </c>
      <c r="K13" s="12">
        <f>+J13/J11</f>
        <v>9.5652173913043481E-2</v>
      </c>
      <c r="O13" s="2" t="s">
        <v>21</v>
      </c>
      <c r="P13" s="3">
        <f>S13*$J$17</f>
        <v>-2653.3333333333348</v>
      </c>
      <c r="Q13" s="1">
        <f>+P13/12</f>
        <v>-221.11111111111123</v>
      </c>
      <c r="R13" s="43">
        <f>+Q13/$J$11</f>
        <v>-1.9227053140096628</v>
      </c>
      <c r="S13" s="13">
        <v>5.3066666666666696E-3</v>
      </c>
      <c r="T13" s="15">
        <v>0</v>
      </c>
      <c r="U13" s="21"/>
      <c r="W13" s="44">
        <v>82</v>
      </c>
      <c r="X13" s="56">
        <v>7.7089420000000004</v>
      </c>
      <c r="Y13" s="57">
        <v>9.4366520000000005</v>
      </c>
      <c r="Z13" s="56">
        <f t="shared" si="2"/>
        <v>89.708942000000008</v>
      </c>
      <c r="AA13" s="57">
        <f t="shared" si="3"/>
        <v>91.436651999999995</v>
      </c>
      <c r="AB13" s="1">
        <f t="shared" si="0"/>
        <v>0</v>
      </c>
      <c r="AC13" s="1">
        <f t="shared" si="1"/>
        <v>0</v>
      </c>
      <c r="AG13" s="27" t="s">
        <v>29</v>
      </c>
      <c r="AH13" s="27"/>
      <c r="AI13" s="28">
        <v>0</v>
      </c>
      <c r="AJ13" s="29">
        <f>1+AI13</f>
        <v>1</v>
      </c>
      <c r="AK13" s="29">
        <f t="shared" ref="AK13:CV13" si="248">1+AJ13</f>
        <v>2</v>
      </c>
      <c r="AL13" s="29">
        <f t="shared" si="248"/>
        <v>3</v>
      </c>
      <c r="AM13" s="29">
        <f t="shared" si="248"/>
        <v>4</v>
      </c>
      <c r="AN13" s="29">
        <f t="shared" si="248"/>
        <v>5</v>
      </c>
      <c r="AO13" s="29">
        <f t="shared" si="248"/>
        <v>6</v>
      </c>
      <c r="AP13" s="29">
        <f t="shared" si="248"/>
        <v>7</v>
      </c>
      <c r="AQ13" s="29">
        <f t="shared" si="248"/>
        <v>8</v>
      </c>
      <c r="AR13" s="29">
        <f t="shared" si="248"/>
        <v>9</v>
      </c>
      <c r="AS13" s="29">
        <f t="shared" si="248"/>
        <v>10</v>
      </c>
      <c r="AT13" s="29">
        <f t="shared" si="248"/>
        <v>11</v>
      </c>
      <c r="AU13" s="29">
        <f t="shared" si="248"/>
        <v>12</v>
      </c>
      <c r="AV13" s="29">
        <f t="shared" si="248"/>
        <v>13</v>
      </c>
      <c r="AW13" s="29">
        <f t="shared" si="248"/>
        <v>14</v>
      </c>
      <c r="AX13" s="29">
        <f t="shared" si="248"/>
        <v>15</v>
      </c>
      <c r="AY13" s="29">
        <f t="shared" si="248"/>
        <v>16</v>
      </c>
      <c r="AZ13" s="29">
        <f t="shared" si="248"/>
        <v>17</v>
      </c>
      <c r="BA13" s="29">
        <f t="shared" si="248"/>
        <v>18</v>
      </c>
      <c r="BB13" s="29">
        <f t="shared" si="248"/>
        <v>19</v>
      </c>
      <c r="BC13" s="29">
        <f t="shared" si="248"/>
        <v>20</v>
      </c>
      <c r="BD13" s="29">
        <f t="shared" si="248"/>
        <v>21</v>
      </c>
      <c r="BE13" s="29">
        <f t="shared" si="248"/>
        <v>22</v>
      </c>
      <c r="BF13" s="29">
        <f t="shared" si="248"/>
        <v>23</v>
      </c>
      <c r="BG13" s="29">
        <f t="shared" si="248"/>
        <v>24</v>
      </c>
      <c r="BH13" s="29">
        <f t="shared" si="248"/>
        <v>25</v>
      </c>
      <c r="BI13" s="29">
        <f t="shared" si="248"/>
        <v>26</v>
      </c>
      <c r="BJ13" s="29">
        <f t="shared" si="248"/>
        <v>27</v>
      </c>
      <c r="BK13" s="29">
        <f t="shared" si="248"/>
        <v>28</v>
      </c>
      <c r="BL13" s="29">
        <f t="shared" si="248"/>
        <v>29</v>
      </c>
      <c r="BM13" s="29">
        <f t="shared" si="248"/>
        <v>30</v>
      </c>
      <c r="BN13" s="29">
        <f t="shared" si="248"/>
        <v>31</v>
      </c>
      <c r="BO13" s="29">
        <f t="shared" si="248"/>
        <v>32</v>
      </c>
      <c r="BP13" s="29">
        <f t="shared" si="248"/>
        <v>33</v>
      </c>
      <c r="BQ13" s="29">
        <f t="shared" si="248"/>
        <v>34</v>
      </c>
      <c r="BR13" s="29">
        <f t="shared" si="248"/>
        <v>35</v>
      </c>
      <c r="BS13" s="29">
        <f t="shared" si="248"/>
        <v>36</v>
      </c>
      <c r="BT13" s="29">
        <f t="shared" si="248"/>
        <v>37</v>
      </c>
      <c r="BU13" s="29">
        <f t="shared" si="248"/>
        <v>38</v>
      </c>
      <c r="BV13" s="29">
        <f t="shared" si="248"/>
        <v>39</v>
      </c>
      <c r="BW13" s="29">
        <f t="shared" si="248"/>
        <v>40</v>
      </c>
      <c r="BX13" s="29">
        <f t="shared" si="248"/>
        <v>41</v>
      </c>
      <c r="BY13" s="29">
        <f t="shared" si="248"/>
        <v>42</v>
      </c>
      <c r="BZ13" s="29">
        <f t="shared" si="248"/>
        <v>43</v>
      </c>
      <c r="CA13" s="29">
        <f t="shared" si="248"/>
        <v>44</v>
      </c>
      <c r="CB13" s="29">
        <f t="shared" si="248"/>
        <v>45</v>
      </c>
      <c r="CC13" s="29">
        <f t="shared" si="248"/>
        <v>46</v>
      </c>
      <c r="CD13" s="29">
        <f t="shared" si="248"/>
        <v>47</v>
      </c>
      <c r="CE13" s="29">
        <f t="shared" si="248"/>
        <v>48</v>
      </c>
      <c r="CF13" s="29">
        <f t="shared" si="248"/>
        <v>49</v>
      </c>
      <c r="CG13" s="29">
        <f t="shared" si="248"/>
        <v>50</v>
      </c>
      <c r="CH13" s="29">
        <f t="shared" si="248"/>
        <v>51</v>
      </c>
      <c r="CI13" s="29">
        <f t="shared" si="248"/>
        <v>52</v>
      </c>
      <c r="CJ13" s="29">
        <f t="shared" si="248"/>
        <v>53</v>
      </c>
      <c r="CK13" s="29">
        <f t="shared" si="248"/>
        <v>54</v>
      </c>
      <c r="CL13" s="29">
        <f t="shared" si="248"/>
        <v>55</v>
      </c>
      <c r="CM13" s="29">
        <f t="shared" si="248"/>
        <v>56</v>
      </c>
      <c r="CN13" s="29">
        <f t="shared" si="248"/>
        <v>57</v>
      </c>
      <c r="CO13" s="29">
        <f t="shared" si="248"/>
        <v>58</v>
      </c>
      <c r="CP13" s="29">
        <f t="shared" si="248"/>
        <v>59</v>
      </c>
      <c r="CQ13" s="29">
        <f t="shared" si="248"/>
        <v>60</v>
      </c>
      <c r="CR13" s="29">
        <f t="shared" si="248"/>
        <v>61</v>
      </c>
      <c r="CS13" s="29">
        <f t="shared" si="248"/>
        <v>62</v>
      </c>
      <c r="CT13" s="29">
        <f t="shared" si="248"/>
        <v>63</v>
      </c>
      <c r="CU13" s="29">
        <f t="shared" si="248"/>
        <v>64</v>
      </c>
      <c r="CV13" s="29">
        <f t="shared" si="248"/>
        <v>65</v>
      </c>
      <c r="CW13" s="29">
        <f t="shared" ref="CW13:FH13" si="249">1+CV13</f>
        <v>66</v>
      </c>
      <c r="CX13" s="29">
        <f t="shared" si="249"/>
        <v>67</v>
      </c>
      <c r="CY13" s="29">
        <f t="shared" si="249"/>
        <v>68</v>
      </c>
      <c r="CZ13" s="29">
        <f t="shared" si="249"/>
        <v>69</v>
      </c>
      <c r="DA13" s="29">
        <f t="shared" si="249"/>
        <v>70</v>
      </c>
      <c r="DB13" s="29">
        <f t="shared" si="249"/>
        <v>71</v>
      </c>
      <c r="DC13" s="29">
        <f t="shared" si="249"/>
        <v>72</v>
      </c>
      <c r="DD13" s="29">
        <f t="shared" si="249"/>
        <v>73</v>
      </c>
      <c r="DE13" s="29">
        <f t="shared" si="249"/>
        <v>74</v>
      </c>
      <c r="DF13" s="29">
        <f t="shared" si="249"/>
        <v>75</v>
      </c>
      <c r="DG13" s="29">
        <f t="shared" si="249"/>
        <v>76</v>
      </c>
      <c r="DH13" s="29">
        <f t="shared" si="249"/>
        <v>77</v>
      </c>
      <c r="DI13" s="29">
        <f t="shared" si="249"/>
        <v>78</v>
      </c>
      <c r="DJ13" s="29">
        <f t="shared" si="249"/>
        <v>79</v>
      </c>
      <c r="DK13" s="29">
        <f t="shared" si="249"/>
        <v>80</v>
      </c>
      <c r="DL13" s="29">
        <f t="shared" si="249"/>
        <v>81</v>
      </c>
      <c r="DM13" s="29">
        <f t="shared" si="249"/>
        <v>82</v>
      </c>
      <c r="DN13" s="29">
        <f t="shared" si="249"/>
        <v>83</v>
      </c>
      <c r="DO13" s="29">
        <f t="shared" si="249"/>
        <v>84</v>
      </c>
      <c r="DP13" s="29">
        <f t="shared" si="249"/>
        <v>85</v>
      </c>
      <c r="DQ13" s="29">
        <f t="shared" si="249"/>
        <v>86</v>
      </c>
      <c r="DR13" s="29">
        <f t="shared" si="249"/>
        <v>87</v>
      </c>
      <c r="DS13" s="29">
        <f t="shared" si="249"/>
        <v>88</v>
      </c>
      <c r="DT13" s="29">
        <f t="shared" si="249"/>
        <v>89</v>
      </c>
      <c r="DU13" s="29">
        <f t="shared" si="249"/>
        <v>90</v>
      </c>
      <c r="DV13" s="29">
        <f t="shared" si="249"/>
        <v>91</v>
      </c>
      <c r="DW13" s="29">
        <f t="shared" si="249"/>
        <v>92</v>
      </c>
      <c r="DX13" s="29">
        <f t="shared" si="249"/>
        <v>93</v>
      </c>
      <c r="DY13" s="29">
        <f t="shared" si="249"/>
        <v>94</v>
      </c>
      <c r="DZ13" s="29">
        <f t="shared" si="249"/>
        <v>95</v>
      </c>
      <c r="EA13" s="29">
        <f t="shared" si="249"/>
        <v>96</v>
      </c>
      <c r="EB13" s="29">
        <f t="shared" si="249"/>
        <v>97</v>
      </c>
      <c r="EC13" s="29">
        <f t="shared" si="249"/>
        <v>98</v>
      </c>
      <c r="ED13" s="29">
        <f t="shared" si="249"/>
        <v>99</v>
      </c>
      <c r="EE13" s="29">
        <f t="shared" si="249"/>
        <v>100</v>
      </c>
      <c r="EF13" s="29">
        <f t="shared" si="249"/>
        <v>101</v>
      </c>
      <c r="EG13" s="29">
        <f t="shared" si="249"/>
        <v>102</v>
      </c>
      <c r="EH13" s="29">
        <f t="shared" si="249"/>
        <v>103</v>
      </c>
      <c r="EI13" s="29">
        <f t="shared" si="249"/>
        <v>104</v>
      </c>
      <c r="EJ13" s="29">
        <f t="shared" si="249"/>
        <v>105</v>
      </c>
      <c r="EK13" s="29">
        <f t="shared" si="249"/>
        <v>106</v>
      </c>
      <c r="EL13" s="29">
        <f t="shared" si="249"/>
        <v>107</v>
      </c>
      <c r="EM13" s="29">
        <f t="shared" si="249"/>
        <v>108</v>
      </c>
      <c r="EN13" s="29">
        <f t="shared" si="249"/>
        <v>109</v>
      </c>
      <c r="EO13" s="29">
        <f t="shared" si="249"/>
        <v>110</v>
      </c>
      <c r="EP13" s="29">
        <f t="shared" si="249"/>
        <v>111</v>
      </c>
      <c r="EQ13" s="29">
        <f t="shared" si="249"/>
        <v>112</v>
      </c>
      <c r="ER13" s="29">
        <f t="shared" si="249"/>
        <v>113</v>
      </c>
      <c r="ES13" s="29">
        <f t="shared" si="249"/>
        <v>114</v>
      </c>
      <c r="ET13" s="29">
        <f t="shared" si="249"/>
        <v>115</v>
      </c>
      <c r="EU13" s="29">
        <f t="shared" si="249"/>
        <v>116</v>
      </c>
      <c r="EV13" s="29">
        <f t="shared" si="249"/>
        <v>117</v>
      </c>
      <c r="EW13" s="29">
        <f t="shared" si="249"/>
        <v>118</v>
      </c>
      <c r="EX13" s="29">
        <f t="shared" si="249"/>
        <v>119</v>
      </c>
      <c r="EY13" s="29">
        <f t="shared" si="249"/>
        <v>120</v>
      </c>
      <c r="EZ13" s="29">
        <f t="shared" si="249"/>
        <v>121</v>
      </c>
      <c r="FA13" s="29">
        <f t="shared" si="249"/>
        <v>122</v>
      </c>
      <c r="FB13" s="29">
        <f t="shared" si="249"/>
        <v>123</v>
      </c>
      <c r="FC13" s="29">
        <f t="shared" si="249"/>
        <v>124</v>
      </c>
      <c r="FD13" s="29">
        <f t="shared" si="249"/>
        <v>125</v>
      </c>
      <c r="FE13" s="29">
        <f t="shared" si="249"/>
        <v>126</v>
      </c>
      <c r="FF13" s="29">
        <f t="shared" si="249"/>
        <v>127</v>
      </c>
      <c r="FG13" s="29">
        <f t="shared" si="249"/>
        <v>128</v>
      </c>
      <c r="FH13" s="29">
        <f t="shared" si="249"/>
        <v>129</v>
      </c>
      <c r="FI13" s="29">
        <f t="shared" ref="FI13:HT13" si="250">1+FH13</f>
        <v>130</v>
      </c>
      <c r="FJ13" s="29">
        <f t="shared" si="250"/>
        <v>131</v>
      </c>
      <c r="FK13" s="29">
        <f t="shared" si="250"/>
        <v>132</v>
      </c>
      <c r="FL13" s="29">
        <f t="shared" si="250"/>
        <v>133</v>
      </c>
      <c r="FM13" s="29">
        <f t="shared" si="250"/>
        <v>134</v>
      </c>
      <c r="FN13" s="29">
        <f t="shared" si="250"/>
        <v>135</v>
      </c>
      <c r="FO13" s="29">
        <f t="shared" si="250"/>
        <v>136</v>
      </c>
      <c r="FP13" s="29">
        <f t="shared" si="250"/>
        <v>137</v>
      </c>
      <c r="FQ13" s="29">
        <f t="shared" si="250"/>
        <v>138</v>
      </c>
      <c r="FR13" s="29">
        <f t="shared" si="250"/>
        <v>139</v>
      </c>
      <c r="FS13" s="29">
        <f t="shared" si="250"/>
        <v>140</v>
      </c>
      <c r="FT13" s="29">
        <f t="shared" si="250"/>
        <v>141</v>
      </c>
      <c r="FU13" s="29">
        <f t="shared" si="250"/>
        <v>142</v>
      </c>
      <c r="FV13" s="29">
        <f t="shared" si="250"/>
        <v>143</v>
      </c>
      <c r="FW13" s="29">
        <f t="shared" si="250"/>
        <v>144</v>
      </c>
      <c r="FX13" s="29">
        <f t="shared" si="250"/>
        <v>145</v>
      </c>
      <c r="FY13" s="29">
        <f t="shared" si="250"/>
        <v>146</v>
      </c>
      <c r="FZ13" s="29">
        <f t="shared" si="250"/>
        <v>147</v>
      </c>
      <c r="GA13" s="29">
        <f t="shared" si="250"/>
        <v>148</v>
      </c>
      <c r="GB13" s="29">
        <f t="shared" si="250"/>
        <v>149</v>
      </c>
      <c r="GC13" s="29">
        <f t="shared" si="250"/>
        <v>150</v>
      </c>
      <c r="GD13" s="29">
        <f t="shared" si="250"/>
        <v>151</v>
      </c>
      <c r="GE13" s="29">
        <f t="shared" si="250"/>
        <v>152</v>
      </c>
      <c r="GF13" s="29">
        <f t="shared" si="250"/>
        <v>153</v>
      </c>
      <c r="GG13" s="29">
        <f t="shared" si="250"/>
        <v>154</v>
      </c>
      <c r="GH13" s="29">
        <f t="shared" si="250"/>
        <v>155</v>
      </c>
      <c r="GI13" s="29">
        <f t="shared" si="250"/>
        <v>156</v>
      </c>
      <c r="GJ13" s="29">
        <f t="shared" si="250"/>
        <v>157</v>
      </c>
      <c r="GK13" s="29">
        <f t="shared" si="250"/>
        <v>158</v>
      </c>
      <c r="GL13" s="29">
        <f t="shared" si="250"/>
        <v>159</v>
      </c>
      <c r="GM13" s="29">
        <f t="shared" si="250"/>
        <v>160</v>
      </c>
      <c r="GN13" s="29">
        <f t="shared" si="250"/>
        <v>161</v>
      </c>
      <c r="GO13" s="29">
        <f t="shared" si="250"/>
        <v>162</v>
      </c>
      <c r="GP13" s="29">
        <f t="shared" si="250"/>
        <v>163</v>
      </c>
      <c r="GQ13" s="29">
        <f t="shared" si="250"/>
        <v>164</v>
      </c>
      <c r="GR13" s="29">
        <f t="shared" si="250"/>
        <v>165</v>
      </c>
      <c r="GS13" s="29">
        <f t="shared" si="250"/>
        <v>166</v>
      </c>
      <c r="GT13" s="29">
        <f t="shared" si="250"/>
        <v>167</v>
      </c>
      <c r="GU13" s="29">
        <f t="shared" si="250"/>
        <v>168</v>
      </c>
      <c r="GV13" s="29">
        <f t="shared" si="250"/>
        <v>169</v>
      </c>
      <c r="GW13" s="29">
        <f t="shared" si="250"/>
        <v>170</v>
      </c>
      <c r="GX13" s="29">
        <f t="shared" si="250"/>
        <v>171</v>
      </c>
      <c r="GY13" s="29">
        <f t="shared" si="250"/>
        <v>172</v>
      </c>
      <c r="GZ13" s="29">
        <f t="shared" si="250"/>
        <v>173</v>
      </c>
      <c r="HA13" s="29">
        <f t="shared" si="250"/>
        <v>174</v>
      </c>
      <c r="HB13" s="29">
        <f t="shared" si="250"/>
        <v>175</v>
      </c>
      <c r="HC13" s="29">
        <f t="shared" si="250"/>
        <v>176</v>
      </c>
      <c r="HD13" s="29">
        <f t="shared" si="250"/>
        <v>177</v>
      </c>
      <c r="HE13" s="29">
        <f t="shared" si="250"/>
        <v>178</v>
      </c>
      <c r="HF13" s="29">
        <f t="shared" si="250"/>
        <v>179</v>
      </c>
      <c r="HG13" s="29">
        <f t="shared" si="250"/>
        <v>180</v>
      </c>
      <c r="HH13" s="29">
        <f t="shared" si="250"/>
        <v>181</v>
      </c>
      <c r="HI13" s="29">
        <f t="shared" si="250"/>
        <v>182</v>
      </c>
      <c r="HJ13" s="29">
        <f t="shared" si="250"/>
        <v>183</v>
      </c>
      <c r="HK13" s="29">
        <f t="shared" si="250"/>
        <v>184</v>
      </c>
      <c r="HL13" s="29">
        <f t="shared" si="250"/>
        <v>185</v>
      </c>
      <c r="HM13" s="29">
        <f t="shared" si="250"/>
        <v>186</v>
      </c>
      <c r="HN13" s="29">
        <f t="shared" si="250"/>
        <v>187</v>
      </c>
      <c r="HO13" s="29">
        <f t="shared" si="250"/>
        <v>188</v>
      </c>
      <c r="HP13" s="29">
        <f t="shared" si="250"/>
        <v>189</v>
      </c>
      <c r="HQ13" s="29">
        <f t="shared" si="250"/>
        <v>190</v>
      </c>
      <c r="HR13" s="29">
        <f t="shared" si="250"/>
        <v>191</v>
      </c>
      <c r="HS13" s="29">
        <f t="shared" si="250"/>
        <v>192</v>
      </c>
      <c r="HT13" s="29">
        <f t="shared" si="250"/>
        <v>193</v>
      </c>
      <c r="HU13" s="29">
        <f t="shared" ref="HU13:JP13" si="251">1+HT13</f>
        <v>194</v>
      </c>
      <c r="HV13" s="29">
        <f t="shared" si="251"/>
        <v>195</v>
      </c>
      <c r="HW13" s="29">
        <f t="shared" si="251"/>
        <v>196</v>
      </c>
      <c r="HX13" s="29">
        <f t="shared" si="251"/>
        <v>197</v>
      </c>
      <c r="HY13" s="29">
        <f t="shared" si="251"/>
        <v>198</v>
      </c>
      <c r="HZ13" s="29">
        <f t="shared" si="251"/>
        <v>199</v>
      </c>
      <c r="IA13" s="29">
        <f t="shared" si="251"/>
        <v>200</v>
      </c>
      <c r="IB13" s="29">
        <f t="shared" si="251"/>
        <v>201</v>
      </c>
      <c r="IC13" s="29">
        <f t="shared" si="251"/>
        <v>202</v>
      </c>
      <c r="ID13" s="29">
        <f t="shared" si="251"/>
        <v>203</v>
      </c>
      <c r="IE13" s="29">
        <f t="shared" si="251"/>
        <v>204</v>
      </c>
      <c r="IF13" s="29">
        <f t="shared" si="251"/>
        <v>205</v>
      </c>
      <c r="IG13" s="29">
        <f t="shared" si="251"/>
        <v>206</v>
      </c>
      <c r="IH13" s="29">
        <f t="shared" si="251"/>
        <v>207</v>
      </c>
      <c r="II13" s="29">
        <f t="shared" si="251"/>
        <v>208</v>
      </c>
      <c r="IJ13" s="29">
        <f t="shared" si="251"/>
        <v>209</v>
      </c>
      <c r="IK13" s="29">
        <f t="shared" si="251"/>
        <v>210</v>
      </c>
      <c r="IL13" s="29">
        <f t="shared" si="251"/>
        <v>211</v>
      </c>
      <c r="IM13" s="29">
        <f t="shared" si="251"/>
        <v>212</v>
      </c>
      <c r="IN13" s="29">
        <f t="shared" si="251"/>
        <v>213</v>
      </c>
      <c r="IO13" s="29">
        <f t="shared" si="251"/>
        <v>214</v>
      </c>
      <c r="IP13" s="29">
        <f t="shared" si="251"/>
        <v>215</v>
      </c>
      <c r="IQ13" s="29">
        <f t="shared" si="251"/>
        <v>216</v>
      </c>
      <c r="IR13" s="29">
        <f t="shared" si="251"/>
        <v>217</v>
      </c>
      <c r="IS13" s="29">
        <f t="shared" si="251"/>
        <v>218</v>
      </c>
      <c r="IT13" s="29">
        <f t="shared" si="251"/>
        <v>219</v>
      </c>
      <c r="IU13" s="29">
        <f t="shared" si="251"/>
        <v>220</v>
      </c>
      <c r="IV13" s="29">
        <f t="shared" si="251"/>
        <v>221</v>
      </c>
      <c r="IW13" s="29">
        <f t="shared" si="251"/>
        <v>222</v>
      </c>
      <c r="IX13" s="29">
        <f t="shared" si="251"/>
        <v>223</v>
      </c>
      <c r="IY13" s="29">
        <f t="shared" si="251"/>
        <v>224</v>
      </c>
      <c r="IZ13" s="29">
        <f t="shared" si="251"/>
        <v>225</v>
      </c>
      <c r="JA13" s="29">
        <f t="shared" si="251"/>
        <v>226</v>
      </c>
      <c r="JB13" s="29">
        <f t="shared" si="251"/>
        <v>227</v>
      </c>
      <c r="JC13" s="29">
        <f t="shared" si="251"/>
        <v>228</v>
      </c>
      <c r="JD13" s="29">
        <f t="shared" si="251"/>
        <v>229</v>
      </c>
      <c r="JE13" s="29">
        <f t="shared" si="251"/>
        <v>230</v>
      </c>
      <c r="JF13" s="29">
        <f t="shared" si="251"/>
        <v>231</v>
      </c>
      <c r="JG13" s="29">
        <f t="shared" si="251"/>
        <v>232</v>
      </c>
      <c r="JH13" s="29">
        <f t="shared" si="251"/>
        <v>233</v>
      </c>
      <c r="JI13" s="29">
        <f t="shared" si="251"/>
        <v>234</v>
      </c>
      <c r="JJ13" s="29">
        <f t="shared" si="251"/>
        <v>235</v>
      </c>
      <c r="JK13" s="29">
        <f t="shared" si="251"/>
        <v>236</v>
      </c>
      <c r="JL13" s="29">
        <f t="shared" si="251"/>
        <v>237</v>
      </c>
      <c r="JM13" s="29">
        <f t="shared" si="251"/>
        <v>238</v>
      </c>
      <c r="JN13" s="29">
        <f t="shared" si="251"/>
        <v>239</v>
      </c>
      <c r="JO13" s="29">
        <f t="shared" si="251"/>
        <v>240</v>
      </c>
      <c r="JP13" s="29">
        <f t="shared" si="251"/>
        <v>241</v>
      </c>
      <c r="JQ13" s="1" t="s">
        <v>31</v>
      </c>
    </row>
    <row r="14" spans="2:277">
      <c r="B14" s="64"/>
      <c r="C14" s="53" t="s">
        <v>81</v>
      </c>
      <c r="D14" s="54">
        <f>+J45</f>
        <v>1911.2245655552899</v>
      </c>
      <c r="E14" s="65"/>
      <c r="O14" s="2" t="s">
        <v>22</v>
      </c>
      <c r="P14" s="8">
        <v>-300</v>
      </c>
      <c r="Q14" s="1">
        <f>+P14/12</f>
        <v>-25</v>
      </c>
      <c r="R14" s="43">
        <f>+Q14/$J$11</f>
        <v>-0.21739130434782608</v>
      </c>
      <c r="S14" s="12">
        <f>P14/$J$17</f>
        <v>5.9999999999999995E-4</v>
      </c>
      <c r="T14" s="11">
        <v>0</v>
      </c>
      <c r="U14" s="21"/>
      <c r="W14" s="44">
        <v>83</v>
      </c>
      <c r="X14" s="56">
        <v>7.1954520000000004</v>
      </c>
      <c r="Y14" s="57">
        <v>8.7849579999999996</v>
      </c>
      <c r="Z14" s="56">
        <f t="shared" si="2"/>
        <v>90.195452000000003</v>
      </c>
      <c r="AA14" s="57">
        <f t="shared" si="3"/>
        <v>91.784958000000003</v>
      </c>
      <c r="AB14" s="1">
        <f t="shared" si="0"/>
        <v>0</v>
      </c>
      <c r="AC14" s="1">
        <f t="shared" si="1"/>
        <v>0</v>
      </c>
      <c r="AG14" s="23" t="s">
        <v>30</v>
      </c>
      <c r="AI14" s="22">
        <v>0</v>
      </c>
      <c r="AJ14" s="5">
        <f>+ROUNDUP((AJ11-$AI$11)/366,0)</f>
        <v>1</v>
      </c>
      <c r="AK14" s="5">
        <f t="shared" ref="AK14:AN14" si="252">+ROUNDUP((AK11-$AI$11)/366,0)</f>
        <v>1</v>
      </c>
      <c r="AL14" s="5">
        <f t="shared" si="252"/>
        <v>1</v>
      </c>
      <c r="AM14" s="5">
        <f t="shared" si="252"/>
        <v>1</v>
      </c>
      <c r="AN14" s="5">
        <f t="shared" si="252"/>
        <v>1</v>
      </c>
      <c r="AO14" s="5">
        <f t="shared" ref="AO14:CZ14" si="253">+ROUNDUP((AO11-$AI$11)/366,0)</f>
        <v>1</v>
      </c>
      <c r="AP14" s="5">
        <f t="shared" si="253"/>
        <v>1</v>
      </c>
      <c r="AQ14" s="5">
        <f t="shared" si="253"/>
        <v>1</v>
      </c>
      <c r="AR14" s="5">
        <f t="shared" si="253"/>
        <v>1</v>
      </c>
      <c r="AS14" s="5">
        <f t="shared" si="253"/>
        <v>1</v>
      </c>
      <c r="AT14" s="5">
        <f t="shared" si="253"/>
        <v>1</v>
      </c>
      <c r="AU14" s="5">
        <f t="shared" si="253"/>
        <v>1</v>
      </c>
      <c r="AV14" s="5">
        <f t="shared" si="253"/>
        <v>2</v>
      </c>
      <c r="AW14" s="5">
        <f t="shared" si="253"/>
        <v>2</v>
      </c>
      <c r="AX14" s="5">
        <f t="shared" si="253"/>
        <v>2</v>
      </c>
      <c r="AY14" s="5">
        <f t="shared" si="253"/>
        <v>2</v>
      </c>
      <c r="AZ14" s="5">
        <f t="shared" si="253"/>
        <v>2</v>
      </c>
      <c r="BA14" s="5">
        <f t="shared" si="253"/>
        <v>2</v>
      </c>
      <c r="BB14" s="5">
        <f t="shared" si="253"/>
        <v>2</v>
      </c>
      <c r="BC14" s="5">
        <f t="shared" si="253"/>
        <v>2</v>
      </c>
      <c r="BD14" s="5">
        <f t="shared" si="253"/>
        <v>2</v>
      </c>
      <c r="BE14" s="5">
        <f t="shared" si="253"/>
        <v>2</v>
      </c>
      <c r="BF14" s="5">
        <f t="shared" si="253"/>
        <v>2</v>
      </c>
      <c r="BG14" s="5">
        <f t="shared" si="253"/>
        <v>2</v>
      </c>
      <c r="BH14" s="5">
        <f t="shared" si="253"/>
        <v>3</v>
      </c>
      <c r="BI14" s="5">
        <f t="shared" si="253"/>
        <v>3</v>
      </c>
      <c r="BJ14" s="5">
        <f t="shared" si="253"/>
        <v>3</v>
      </c>
      <c r="BK14" s="5">
        <f t="shared" si="253"/>
        <v>3</v>
      </c>
      <c r="BL14" s="5">
        <f t="shared" si="253"/>
        <v>3</v>
      </c>
      <c r="BM14" s="5">
        <f t="shared" si="253"/>
        <v>3</v>
      </c>
      <c r="BN14" s="5">
        <f t="shared" si="253"/>
        <v>3</v>
      </c>
      <c r="BO14" s="5">
        <f t="shared" si="253"/>
        <v>3</v>
      </c>
      <c r="BP14" s="5">
        <f t="shared" si="253"/>
        <v>3</v>
      </c>
      <c r="BQ14" s="5">
        <f t="shared" si="253"/>
        <v>3</v>
      </c>
      <c r="BR14" s="5">
        <f t="shared" si="253"/>
        <v>3</v>
      </c>
      <c r="BS14" s="5">
        <f t="shared" si="253"/>
        <v>3</v>
      </c>
      <c r="BT14" s="5">
        <f t="shared" si="253"/>
        <v>4</v>
      </c>
      <c r="BU14" s="5">
        <f t="shared" si="253"/>
        <v>4</v>
      </c>
      <c r="BV14" s="5">
        <f t="shared" si="253"/>
        <v>4</v>
      </c>
      <c r="BW14" s="5">
        <f t="shared" si="253"/>
        <v>4</v>
      </c>
      <c r="BX14" s="5">
        <f t="shared" si="253"/>
        <v>4</v>
      </c>
      <c r="BY14" s="5">
        <f t="shared" si="253"/>
        <v>4</v>
      </c>
      <c r="BZ14" s="5">
        <f t="shared" si="253"/>
        <v>4</v>
      </c>
      <c r="CA14" s="5">
        <f t="shared" si="253"/>
        <v>4</v>
      </c>
      <c r="CB14" s="5">
        <f t="shared" si="253"/>
        <v>4</v>
      </c>
      <c r="CC14" s="5">
        <f t="shared" si="253"/>
        <v>4</v>
      </c>
      <c r="CD14" s="5">
        <f t="shared" si="253"/>
        <v>4</v>
      </c>
      <c r="CE14" s="5">
        <f t="shared" si="253"/>
        <v>4</v>
      </c>
      <c r="CF14" s="5">
        <f t="shared" si="253"/>
        <v>5</v>
      </c>
      <c r="CG14" s="5">
        <f t="shared" si="253"/>
        <v>5</v>
      </c>
      <c r="CH14" s="5">
        <f t="shared" si="253"/>
        <v>5</v>
      </c>
      <c r="CI14" s="5">
        <f t="shared" si="253"/>
        <v>5</v>
      </c>
      <c r="CJ14" s="5">
        <f t="shared" si="253"/>
        <v>5</v>
      </c>
      <c r="CK14" s="5">
        <f t="shared" si="253"/>
        <v>5</v>
      </c>
      <c r="CL14" s="5">
        <f t="shared" si="253"/>
        <v>5</v>
      </c>
      <c r="CM14" s="5">
        <f t="shared" si="253"/>
        <v>5</v>
      </c>
      <c r="CN14" s="5">
        <f t="shared" si="253"/>
        <v>5</v>
      </c>
      <c r="CO14" s="5">
        <f t="shared" si="253"/>
        <v>5</v>
      </c>
      <c r="CP14" s="5">
        <f t="shared" si="253"/>
        <v>5</v>
      </c>
      <c r="CQ14" s="5">
        <f t="shared" si="253"/>
        <v>5</v>
      </c>
      <c r="CR14" s="5">
        <f t="shared" si="253"/>
        <v>6</v>
      </c>
      <c r="CS14" s="5">
        <f t="shared" si="253"/>
        <v>6</v>
      </c>
      <c r="CT14" s="5">
        <f t="shared" si="253"/>
        <v>6</v>
      </c>
      <c r="CU14" s="5">
        <f t="shared" si="253"/>
        <v>6</v>
      </c>
      <c r="CV14" s="5">
        <f t="shared" si="253"/>
        <v>6</v>
      </c>
      <c r="CW14" s="5">
        <f t="shared" si="253"/>
        <v>6</v>
      </c>
      <c r="CX14" s="5">
        <f t="shared" si="253"/>
        <v>6</v>
      </c>
      <c r="CY14" s="5">
        <f t="shared" si="253"/>
        <v>6</v>
      </c>
      <c r="CZ14" s="5">
        <f t="shared" si="253"/>
        <v>6</v>
      </c>
      <c r="DA14" s="5">
        <f t="shared" ref="DA14:FL14" si="254">+ROUNDUP((DA11-$AI$11)/366,0)</f>
        <v>6</v>
      </c>
      <c r="DB14" s="5">
        <f t="shared" si="254"/>
        <v>6</v>
      </c>
      <c r="DC14" s="5">
        <f t="shared" si="254"/>
        <v>6</v>
      </c>
      <c r="DD14" s="5">
        <f t="shared" si="254"/>
        <v>7</v>
      </c>
      <c r="DE14" s="5">
        <f t="shared" si="254"/>
        <v>7</v>
      </c>
      <c r="DF14" s="5">
        <f t="shared" si="254"/>
        <v>7</v>
      </c>
      <c r="DG14" s="5">
        <f t="shared" si="254"/>
        <v>7</v>
      </c>
      <c r="DH14" s="5">
        <f t="shared" si="254"/>
        <v>7</v>
      </c>
      <c r="DI14" s="5">
        <f t="shared" si="254"/>
        <v>7</v>
      </c>
      <c r="DJ14" s="5">
        <f t="shared" si="254"/>
        <v>7</v>
      </c>
      <c r="DK14" s="5">
        <f t="shared" si="254"/>
        <v>7</v>
      </c>
      <c r="DL14" s="5">
        <f t="shared" si="254"/>
        <v>7</v>
      </c>
      <c r="DM14" s="5">
        <f t="shared" si="254"/>
        <v>7</v>
      </c>
      <c r="DN14" s="5">
        <f t="shared" si="254"/>
        <v>7</v>
      </c>
      <c r="DO14" s="5">
        <f t="shared" si="254"/>
        <v>7</v>
      </c>
      <c r="DP14" s="5">
        <f t="shared" si="254"/>
        <v>8</v>
      </c>
      <c r="DQ14" s="5">
        <f t="shared" si="254"/>
        <v>8</v>
      </c>
      <c r="DR14" s="5">
        <f t="shared" si="254"/>
        <v>8</v>
      </c>
      <c r="DS14" s="5">
        <f t="shared" si="254"/>
        <v>8</v>
      </c>
      <c r="DT14" s="5">
        <f t="shared" si="254"/>
        <v>8</v>
      </c>
      <c r="DU14" s="5">
        <f t="shared" si="254"/>
        <v>8</v>
      </c>
      <c r="DV14" s="5">
        <f t="shared" si="254"/>
        <v>8</v>
      </c>
      <c r="DW14" s="5">
        <f t="shared" si="254"/>
        <v>8</v>
      </c>
      <c r="DX14" s="5">
        <f t="shared" si="254"/>
        <v>8</v>
      </c>
      <c r="DY14" s="5">
        <f t="shared" si="254"/>
        <v>8</v>
      </c>
      <c r="DZ14" s="5">
        <f t="shared" si="254"/>
        <v>8</v>
      </c>
      <c r="EA14" s="5">
        <f t="shared" si="254"/>
        <v>8</v>
      </c>
      <c r="EB14" s="5">
        <f t="shared" si="254"/>
        <v>9</v>
      </c>
      <c r="EC14" s="5">
        <f t="shared" si="254"/>
        <v>9</v>
      </c>
      <c r="ED14" s="5">
        <f t="shared" si="254"/>
        <v>9</v>
      </c>
      <c r="EE14" s="5">
        <f t="shared" si="254"/>
        <v>9</v>
      </c>
      <c r="EF14" s="5">
        <f t="shared" si="254"/>
        <v>9</v>
      </c>
      <c r="EG14" s="5">
        <f t="shared" si="254"/>
        <v>9</v>
      </c>
      <c r="EH14" s="5">
        <f t="shared" si="254"/>
        <v>9</v>
      </c>
      <c r="EI14" s="5">
        <f t="shared" si="254"/>
        <v>9</v>
      </c>
      <c r="EJ14" s="5">
        <f t="shared" si="254"/>
        <v>9</v>
      </c>
      <c r="EK14" s="5">
        <f t="shared" si="254"/>
        <v>9</v>
      </c>
      <c r="EL14" s="5">
        <f t="shared" si="254"/>
        <v>9</v>
      </c>
      <c r="EM14" s="5">
        <f t="shared" si="254"/>
        <v>9</v>
      </c>
      <c r="EN14" s="5">
        <f t="shared" si="254"/>
        <v>10</v>
      </c>
      <c r="EO14" s="5">
        <f t="shared" si="254"/>
        <v>10</v>
      </c>
      <c r="EP14" s="5">
        <f t="shared" si="254"/>
        <v>10</v>
      </c>
      <c r="EQ14" s="5">
        <f t="shared" si="254"/>
        <v>10</v>
      </c>
      <c r="ER14" s="5">
        <f t="shared" si="254"/>
        <v>10</v>
      </c>
      <c r="ES14" s="5">
        <f t="shared" si="254"/>
        <v>10</v>
      </c>
      <c r="ET14" s="5">
        <f t="shared" si="254"/>
        <v>10</v>
      </c>
      <c r="EU14" s="5">
        <f t="shared" si="254"/>
        <v>10</v>
      </c>
      <c r="EV14" s="5">
        <f t="shared" si="254"/>
        <v>10</v>
      </c>
      <c r="EW14" s="5">
        <f t="shared" si="254"/>
        <v>10</v>
      </c>
      <c r="EX14" s="5">
        <f t="shared" si="254"/>
        <v>10</v>
      </c>
      <c r="EY14" s="5">
        <f t="shared" si="254"/>
        <v>10</v>
      </c>
      <c r="EZ14" s="5">
        <f t="shared" si="254"/>
        <v>11</v>
      </c>
      <c r="FA14" s="5">
        <f t="shared" si="254"/>
        <v>11</v>
      </c>
      <c r="FB14" s="5">
        <f t="shared" si="254"/>
        <v>11</v>
      </c>
      <c r="FC14" s="5">
        <f t="shared" si="254"/>
        <v>11</v>
      </c>
      <c r="FD14" s="5">
        <f t="shared" si="254"/>
        <v>11</v>
      </c>
      <c r="FE14" s="5">
        <f t="shared" si="254"/>
        <v>11</v>
      </c>
      <c r="FF14" s="5">
        <f t="shared" si="254"/>
        <v>11</v>
      </c>
      <c r="FG14" s="5">
        <f t="shared" si="254"/>
        <v>11</v>
      </c>
      <c r="FH14" s="5">
        <f t="shared" si="254"/>
        <v>11</v>
      </c>
      <c r="FI14" s="5">
        <f t="shared" si="254"/>
        <v>11</v>
      </c>
      <c r="FJ14" s="5">
        <f t="shared" si="254"/>
        <v>11</v>
      </c>
      <c r="FK14" s="5">
        <f t="shared" si="254"/>
        <v>11</v>
      </c>
      <c r="FL14" s="5">
        <f t="shared" si="254"/>
        <v>12</v>
      </c>
      <c r="FM14" s="5">
        <f t="shared" ref="FM14:HX14" si="255">+ROUNDUP((FM11-$AI$11)/366,0)</f>
        <v>12</v>
      </c>
      <c r="FN14" s="5">
        <f t="shared" si="255"/>
        <v>12</v>
      </c>
      <c r="FO14" s="5">
        <f t="shared" si="255"/>
        <v>12</v>
      </c>
      <c r="FP14" s="5">
        <f t="shared" si="255"/>
        <v>12</v>
      </c>
      <c r="FQ14" s="5">
        <f t="shared" si="255"/>
        <v>12</v>
      </c>
      <c r="FR14" s="5">
        <f t="shared" si="255"/>
        <v>12</v>
      </c>
      <c r="FS14" s="5">
        <f t="shared" si="255"/>
        <v>12</v>
      </c>
      <c r="FT14" s="5">
        <f t="shared" si="255"/>
        <v>12</v>
      </c>
      <c r="FU14" s="5">
        <f t="shared" si="255"/>
        <v>12</v>
      </c>
      <c r="FV14" s="5">
        <f t="shared" si="255"/>
        <v>12</v>
      </c>
      <c r="FW14" s="5">
        <f t="shared" si="255"/>
        <v>12</v>
      </c>
      <c r="FX14" s="5">
        <f t="shared" si="255"/>
        <v>13</v>
      </c>
      <c r="FY14" s="5">
        <f t="shared" si="255"/>
        <v>13</v>
      </c>
      <c r="FZ14" s="5">
        <f t="shared" si="255"/>
        <v>13</v>
      </c>
      <c r="GA14" s="5">
        <f t="shared" si="255"/>
        <v>13</v>
      </c>
      <c r="GB14" s="5">
        <f t="shared" si="255"/>
        <v>13</v>
      </c>
      <c r="GC14" s="5">
        <f t="shared" si="255"/>
        <v>13</v>
      </c>
      <c r="GD14" s="5">
        <f t="shared" si="255"/>
        <v>13</v>
      </c>
      <c r="GE14" s="5">
        <f t="shared" si="255"/>
        <v>13</v>
      </c>
      <c r="GF14" s="5">
        <f t="shared" si="255"/>
        <v>13</v>
      </c>
      <c r="GG14" s="5">
        <f t="shared" si="255"/>
        <v>13</v>
      </c>
      <c r="GH14" s="5">
        <f t="shared" si="255"/>
        <v>13</v>
      </c>
      <c r="GI14" s="5">
        <f t="shared" si="255"/>
        <v>13</v>
      </c>
      <c r="GJ14" s="5">
        <f t="shared" si="255"/>
        <v>14</v>
      </c>
      <c r="GK14" s="5">
        <f t="shared" si="255"/>
        <v>14</v>
      </c>
      <c r="GL14" s="5">
        <f t="shared" si="255"/>
        <v>14</v>
      </c>
      <c r="GM14" s="5">
        <f t="shared" si="255"/>
        <v>14</v>
      </c>
      <c r="GN14" s="5">
        <f t="shared" si="255"/>
        <v>14</v>
      </c>
      <c r="GO14" s="5">
        <f t="shared" si="255"/>
        <v>14</v>
      </c>
      <c r="GP14" s="5">
        <f t="shared" si="255"/>
        <v>14</v>
      </c>
      <c r="GQ14" s="5">
        <f t="shared" si="255"/>
        <v>14</v>
      </c>
      <c r="GR14" s="5">
        <f t="shared" si="255"/>
        <v>14</v>
      </c>
      <c r="GS14" s="5">
        <f t="shared" si="255"/>
        <v>14</v>
      </c>
      <c r="GT14" s="5">
        <f t="shared" si="255"/>
        <v>14</v>
      </c>
      <c r="GU14" s="5">
        <f t="shared" si="255"/>
        <v>14</v>
      </c>
      <c r="GV14" s="5">
        <f t="shared" si="255"/>
        <v>15</v>
      </c>
      <c r="GW14" s="5">
        <f t="shared" si="255"/>
        <v>15</v>
      </c>
      <c r="GX14" s="5">
        <f t="shared" si="255"/>
        <v>15</v>
      </c>
      <c r="GY14" s="5">
        <f t="shared" si="255"/>
        <v>15</v>
      </c>
      <c r="GZ14" s="5">
        <f t="shared" si="255"/>
        <v>15</v>
      </c>
      <c r="HA14" s="5">
        <f t="shared" si="255"/>
        <v>15</v>
      </c>
      <c r="HB14" s="5">
        <f t="shared" si="255"/>
        <v>15</v>
      </c>
      <c r="HC14" s="5">
        <f t="shared" si="255"/>
        <v>15</v>
      </c>
      <c r="HD14" s="5">
        <f t="shared" si="255"/>
        <v>15</v>
      </c>
      <c r="HE14" s="5">
        <f t="shared" si="255"/>
        <v>15</v>
      </c>
      <c r="HF14" s="5">
        <f t="shared" si="255"/>
        <v>15</v>
      </c>
      <c r="HG14" s="5">
        <f t="shared" si="255"/>
        <v>15</v>
      </c>
      <c r="HH14" s="5">
        <f t="shared" si="255"/>
        <v>16</v>
      </c>
      <c r="HI14" s="5">
        <f t="shared" si="255"/>
        <v>16</v>
      </c>
      <c r="HJ14" s="5">
        <f t="shared" si="255"/>
        <v>16</v>
      </c>
      <c r="HK14" s="5">
        <f t="shared" si="255"/>
        <v>16</v>
      </c>
      <c r="HL14" s="5">
        <f t="shared" si="255"/>
        <v>16</v>
      </c>
      <c r="HM14" s="5">
        <f t="shared" si="255"/>
        <v>16</v>
      </c>
      <c r="HN14" s="5">
        <f t="shared" si="255"/>
        <v>16</v>
      </c>
      <c r="HO14" s="5">
        <f t="shared" si="255"/>
        <v>16</v>
      </c>
      <c r="HP14" s="5">
        <f t="shared" si="255"/>
        <v>16</v>
      </c>
      <c r="HQ14" s="5">
        <f t="shared" si="255"/>
        <v>16</v>
      </c>
      <c r="HR14" s="5">
        <f t="shared" si="255"/>
        <v>16</v>
      </c>
      <c r="HS14" s="5">
        <f t="shared" si="255"/>
        <v>16</v>
      </c>
      <c r="HT14" s="5">
        <f t="shared" si="255"/>
        <v>17</v>
      </c>
      <c r="HU14" s="5">
        <f t="shared" si="255"/>
        <v>17</v>
      </c>
      <c r="HV14" s="5">
        <f t="shared" si="255"/>
        <v>17</v>
      </c>
      <c r="HW14" s="5">
        <f t="shared" si="255"/>
        <v>17</v>
      </c>
      <c r="HX14" s="5">
        <f t="shared" si="255"/>
        <v>17</v>
      </c>
      <c r="HY14" s="5">
        <f t="shared" ref="HY14:JC14" si="256">+ROUNDUP((HY11-$AI$11)/366,0)</f>
        <v>17</v>
      </c>
      <c r="HZ14" s="5">
        <f t="shared" si="256"/>
        <v>17</v>
      </c>
      <c r="IA14" s="5">
        <f t="shared" si="256"/>
        <v>17</v>
      </c>
      <c r="IB14" s="5">
        <f t="shared" si="256"/>
        <v>17</v>
      </c>
      <c r="IC14" s="5">
        <f t="shared" si="256"/>
        <v>17</v>
      </c>
      <c r="ID14" s="5">
        <f t="shared" si="256"/>
        <v>17</v>
      </c>
      <c r="IE14" s="5">
        <f t="shared" si="256"/>
        <v>17</v>
      </c>
      <c r="IF14" s="5">
        <f t="shared" si="256"/>
        <v>18</v>
      </c>
      <c r="IG14" s="5">
        <f t="shared" si="256"/>
        <v>18</v>
      </c>
      <c r="IH14" s="5">
        <f t="shared" si="256"/>
        <v>18</v>
      </c>
      <c r="II14" s="5">
        <f t="shared" si="256"/>
        <v>18</v>
      </c>
      <c r="IJ14" s="5">
        <f t="shared" si="256"/>
        <v>18</v>
      </c>
      <c r="IK14" s="5">
        <f t="shared" si="256"/>
        <v>18</v>
      </c>
      <c r="IL14" s="5">
        <f t="shared" si="256"/>
        <v>18</v>
      </c>
      <c r="IM14" s="5">
        <f t="shared" si="256"/>
        <v>18</v>
      </c>
      <c r="IN14" s="5">
        <f t="shared" si="256"/>
        <v>18</v>
      </c>
      <c r="IO14" s="5">
        <f t="shared" si="256"/>
        <v>18</v>
      </c>
      <c r="IP14" s="5">
        <f t="shared" si="256"/>
        <v>18</v>
      </c>
      <c r="IQ14" s="5">
        <f t="shared" si="256"/>
        <v>18</v>
      </c>
      <c r="IR14" s="5">
        <f t="shared" si="256"/>
        <v>19</v>
      </c>
      <c r="IS14" s="5">
        <f t="shared" si="256"/>
        <v>19</v>
      </c>
      <c r="IT14" s="5">
        <f t="shared" si="256"/>
        <v>19</v>
      </c>
      <c r="IU14" s="5">
        <f t="shared" si="256"/>
        <v>19</v>
      </c>
      <c r="IV14" s="5">
        <f t="shared" si="256"/>
        <v>19</v>
      </c>
      <c r="IW14" s="5">
        <f t="shared" si="256"/>
        <v>19</v>
      </c>
      <c r="IX14" s="5">
        <f t="shared" si="256"/>
        <v>19</v>
      </c>
      <c r="IY14" s="5">
        <f t="shared" si="256"/>
        <v>19</v>
      </c>
      <c r="IZ14" s="5">
        <f t="shared" si="256"/>
        <v>19</v>
      </c>
      <c r="JA14" s="5">
        <f t="shared" si="256"/>
        <v>19</v>
      </c>
      <c r="JB14" s="5">
        <f t="shared" si="256"/>
        <v>19</v>
      </c>
      <c r="JC14" s="5">
        <f t="shared" si="256"/>
        <v>19</v>
      </c>
      <c r="JD14" s="5">
        <f t="shared" ref="JD14:JM14" si="257">+ROUNDUP((JD11-$AI$11)/366,0)</f>
        <v>20</v>
      </c>
      <c r="JE14" s="5">
        <f t="shared" si="257"/>
        <v>20</v>
      </c>
      <c r="JF14" s="5">
        <f t="shared" si="257"/>
        <v>20</v>
      </c>
      <c r="JG14" s="5">
        <f t="shared" si="257"/>
        <v>20</v>
      </c>
      <c r="JH14" s="5">
        <f t="shared" si="257"/>
        <v>20</v>
      </c>
      <c r="JI14" s="5">
        <f t="shared" si="257"/>
        <v>20</v>
      </c>
      <c r="JJ14" s="5">
        <f t="shared" si="257"/>
        <v>20</v>
      </c>
      <c r="JK14" s="5">
        <f t="shared" si="257"/>
        <v>20</v>
      </c>
      <c r="JL14" s="5">
        <f t="shared" si="257"/>
        <v>20</v>
      </c>
      <c r="JM14" s="5">
        <f t="shared" si="257"/>
        <v>20</v>
      </c>
      <c r="JN14" s="5">
        <f t="shared" ref="JN14:JP14" si="258">+ROUNDUP((JN11-$AI$11)/366,0)</f>
        <v>20</v>
      </c>
      <c r="JO14" s="5">
        <f t="shared" si="258"/>
        <v>20</v>
      </c>
      <c r="JP14" s="5">
        <f t="shared" si="258"/>
        <v>21</v>
      </c>
      <c r="JQ14" s="1" t="s">
        <v>31</v>
      </c>
    </row>
    <row r="15" spans="2:277">
      <c r="B15" s="64"/>
      <c r="E15" s="65"/>
      <c r="U15" s="21"/>
      <c r="W15" s="44">
        <v>84</v>
      </c>
      <c r="X15" s="56">
        <v>6.7128940000000004</v>
      </c>
      <c r="Y15" s="57">
        <v>8.1570739999999997</v>
      </c>
      <c r="Z15" s="56">
        <f t="shared" si="2"/>
        <v>90.712894000000006</v>
      </c>
      <c r="AA15" s="57">
        <f t="shared" si="3"/>
        <v>92.157073999999994</v>
      </c>
      <c r="AB15" s="1">
        <f t="shared" si="0"/>
        <v>0</v>
      </c>
      <c r="AC15" s="1">
        <f t="shared" si="1"/>
        <v>0</v>
      </c>
      <c r="JQ15" s="1" t="s">
        <v>31</v>
      </c>
    </row>
    <row r="16" spans="2:277">
      <c r="B16" s="64"/>
      <c r="C16" s="53" t="s">
        <v>89</v>
      </c>
      <c r="D16" s="54">
        <f>+P8</f>
        <v>166.90869600000002</v>
      </c>
      <c r="E16" s="65"/>
      <c r="I16" s="40" t="s">
        <v>13</v>
      </c>
      <c r="J16" s="41"/>
      <c r="K16" s="41"/>
      <c r="L16" s="41" t="s">
        <v>1</v>
      </c>
      <c r="M16" s="41"/>
      <c r="O16" s="2" t="s">
        <v>24</v>
      </c>
      <c r="P16" s="1">
        <f>+(P12*T12)+(P13*T13)+(P14*T14)</f>
        <v>0</v>
      </c>
      <c r="Q16" s="1">
        <f>+P16/12</f>
        <v>0</v>
      </c>
      <c r="R16" s="18">
        <f>+Q16/$J$11</f>
        <v>0</v>
      </c>
      <c r="S16" s="12">
        <f>-P16/$J$17</f>
        <v>0</v>
      </c>
      <c r="T16" s="16">
        <f>+P16/SUM($P$12:$P$14)</f>
        <v>0</v>
      </c>
      <c r="U16" s="21"/>
      <c r="W16" s="44">
        <v>85</v>
      </c>
      <c r="X16" s="56">
        <v>6.2486240000000004</v>
      </c>
      <c r="Y16" s="57">
        <v>7.5607790000000001</v>
      </c>
      <c r="Z16" s="56">
        <f t="shared" si="2"/>
        <v>91.248624000000007</v>
      </c>
      <c r="AA16" s="57">
        <f t="shared" si="3"/>
        <v>92.560778999999997</v>
      </c>
      <c r="AB16" s="1">
        <f t="shared" si="0"/>
        <v>0</v>
      </c>
      <c r="AC16" s="1">
        <f t="shared" si="1"/>
        <v>0</v>
      </c>
      <c r="JQ16" s="1" t="s">
        <v>31</v>
      </c>
    </row>
    <row r="17" spans="2:277">
      <c r="B17" s="64"/>
      <c r="C17" s="52"/>
      <c r="E17" s="65"/>
      <c r="I17" s="2" t="s">
        <v>5</v>
      </c>
      <c r="J17" s="3">
        <f>-D4</f>
        <v>-500000</v>
      </c>
      <c r="L17" s="1">
        <f>+J17/$J$11</f>
        <v>-4347.826086956522</v>
      </c>
      <c r="O17" s="2" t="s">
        <v>25</v>
      </c>
      <c r="P17" s="1">
        <f>+SUM(P12:P14)-P16</f>
        <v>-3588.8888888888905</v>
      </c>
      <c r="Q17" s="1">
        <f>+P17/12</f>
        <v>-299.07407407407419</v>
      </c>
      <c r="R17" s="18">
        <f>+Q17/$J$11</f>
        <v>-2.6006441223832537</v>
      </c>
      <c r="S17" s="12">
        <f>-P17/$J$17</f>
        <v>-7.1777777777777812E-3</v>
      </c>
      <c r="T17" s="16">
        <f>+P17/SUM($P$12:$P$14)</f>
        <v>1</v>
      </c>
      <c r="U17" s="21"/>
      <c r="W17" s="44">
        <v>86</v>
      </c>
      <c r="X17" s="56">
        <v>5.7947579999999999</v>
      </c>
      <c r="Y17" s="57">
        <v>6.9895759999999996</v>
      </c>
      <c r="Z17" s="56">
        <f t="shared" si="2"/>
        <v>91.794758000000002</v>
      </c>
      <c r="AA17" s="57">
        <f t="shared" si="3"/>
        <v>92.989576</v>
      </c>
      <c r="AB17" s="1">
        <f t="shared" si="0"/>
        <v>0</v>
      </c>
      <c r="AC17" s="1">
        <f t="shared" si="1"/>
        <v>0</v>
      </c>
      <c r="JQ17" s="1" t="s">
        <v>31</v>
      </c>
    </row>
    <row r="18" spans="2:277">
      <c r="B18" s="64"/>
      <c r="C18" s="53" t="s">
        <v>82</v>
      </c>
      <c r="D18" s="54">
        <f>+D10-D12</f>
        <v>131000</v>
      </c>
      <c r="E18" s="65"/>
      <c r="I18" s="2" t="s">
        <v>6</v>
      </c>
      <c r="J18" s="3">
        <f>-K18*J17+J17</f>
        <v>-450000</v>
      </c>
      <c r="K18" s="17">
        <v>0.1</v>
      </c>
      <c r="L18" s="1">
        <f>+J18/$J$11</f>
        <v>-3913.0434782608695</v>
      </c>
      <c r="U18" s="21"/>
      <c r="W18" s="44">
        <v>87</v>
      </c>
      <c r="X18" s="56">
        <v>5.381176</v>
      </c>
      <c r="Y18" s="57">
        <v>6.4580279999999997</v>
      </c>
      <c r="Z18" s="56">
        <f t="shared" si="2"/>
        <v>92.381175999999996</v>
      </c>
      <c r="AA18" s="57">
        <f t="shared" si="3"/>
        <v>93.458027999999999</v>
      </c>
      <c r="AB18" s="1">
        <f t="shared" si="0"/>
        <v>0</v>
      </c>
      <c r="AC18" s="1">
        <f t="shared" si="1"/>
        <v>0</v>
      </c>
      <c r="AG18" s="30" t="s">
        <v>32</v>
      </c>
      <c r="AH18" s="31">
        <f>+P19</f>
        <v>1.4999999999999999E-2</v>
      </c>
      <c r="AI18" s="32">
        <v>0</v>
      </c>
      <c r="AJ18" s="33">
        <f>+IF(MONTH(AJ11)=1,$AH$18,0)</f>
        <v>0</v>
      </c>
      <c r="AK18" s="33">
        <f t="shared" ref="AK18:AN18" si="259">+IF(MONTH(AK11)=1,$AH$18,0)</f>
        <v>0</v>
      </c>
      <c r="AL18" s="33">
        <f t="shared" si="259"/>
        <v>0</v>
      </c>
      <c r="AM18" s="33">
        <f t="shared" si="259"/>
        <v>0</v>
      </c>
      <c r="AN18" s="33">
        <f t="shared" si="259"/>
        <v>0</v>
      </c>
      <c r="AO18" s="33">
        <f t="shared" ref="AO18:CZ18" si="260">+IF(MONTH(AO11)=1,$AH$18,0)</f>
        <v>0</v>
      </c>
      <c r="AP18" s="33">
        <f t="shared" si="260"/>
        <v>0</v>
      </c>
      <c r="AQ18" s="33">
        <f t="shared" si="260"/>
        <v>0</v>
      </c>
      <c r="AR18" s="33">
        <f t="shared" si="260"/>
        <v>0</v>
      </c>
      <c r="AS18" s="33">
        <f t="shared" si="260"/>
        <v>0</v>
      </c>
      <c r="AT18" s="33">
        <f t="shared" si="260"/>
        <v>0</v>
      </c>
      <c r="AU18" s="33">
        <f t="shared" si="260"/>
        <v>1.4999999999999999E-2</v>
      </c>
      <c r="AV18" s="33">
        <f t="shared" si="260"/>
        <v>0</v>
      </c>
      <c r="AW18" s="33">
        <f t="shared" si="260"/>
        <v>0</v>
      </c>
      <c r="AX18" s="33">
        <f t="shared" si="260"/>
        <v>0</v>
      </c>
      <c r="AY18" s="33">
        <f t="shared" si="260"/>
        <v>0</v>
      </c>
      <c r="AZ18" s="33">
        <f t="shared" si="260"/>
        <v>0</v>
      </c>
      <c r="BA18" s="33">
        <f t="shared" si="260"/>
        <v>0</v>
      </c>
      <c r="BB18" s="33">
        <f t="shared" si="260"/>
        <v>0</v>
      </c>
      <c r="BC18" s="33">
        <f t="shared" si="260"/>
        <v>0</v>
      </c>
      <c r="BD18" s="33">
        <f t="shared" si="260"/>
        <v>0</v>
      </c>
      <c r="BE18" s="33">
        <f t="shared" si="260"/>
        <v>0</v>
      </c>
      <c r="BF18" s="33">
        <f t="shared" si="260"/>
        <v>0</v>
      </c>
      <c r="BG18" s="33">
        <f t="shared" si="260"/>
        <v>1.4999999999999999E-2</v>
      </c>
      <c r="BH18" s="33">
        <f t="shared" si="260"/>
        <v>0</v>
      </c>
      <c r="BI18" s="33">
        <f t="shared" si="260"/>
        <v>0</v>
      </c>
      <c r="BJ18" s="33">
        <f t="shared" si="260"/>
        <v>0</v>
      </c>
      <c r="BK18" s="33">
        <f t="shared" si="260"/>
        <v>0</v>
      </c>
      <c r="BL18" s="33">
        <f t="shared" si="260"/>
        <v>0</v>
      </c>
      <c r="BM18" s="33">
        <f t="shared" si="260"/>
        <v>0</v>
      </c>
      <c r="BN18" s="33">
        <f t="shared" si="260"/>
        <v>0</v>
      </c>
      <c r="BO18" s="33">
        <f t="shared" si="260"/>
        <v>0</v>
      </c>
      <c r="BP18" s="33">
        <f t="shared" si="260"/>
        <v>0</v>
      </c>
      <c r="BQ18" s="33">
        <f t="shared" si="260"/>
        <v>0</v>
      </c>
      <c r="BR18" s="33">
        <f t="shared" si="260"/>
        <v>0</v>
      </c>
      <c r="BS18" s="33">
        <f t="shared" si="260"/>
        <v>1.4999999999999999E-2</v>
      </c>
      <c r="BT18" s="33">
        <f t="shared" si="260"/>
        <v>0</v>
      </c>
      <c r="BU18" s="33">
        <f t="shared" si="260"/>
        <v>0</v>
      </c>
      <c r="BV18" s="33">
        <f t="shared" si="260"/>
        <v>0</v>
      </c>
      <c r="BW18" s="33">
        <f t="shared" si="260"/>
        <v>0</v>
      </c>
      <c r="BX18" s="33">
        <f t="shared" si="260"/>
        <v>0</v>
      </c>
      <c r="BY18" s="33">
        <f t="shared" si="260"/>
        <v>0</v>
      </c>
      <c r="BZ18" s="33">
        <f t="shared" si="260"/>
        <v>0</v>
      </c>
      <c r="CA18" s="33">
        <f t="shared" si="260"/>
        <v>0</v>
      </c>
      <c r="CB18" s="33">
        <f t="shared" si="260"/>
        <v>0</v>
      </c>
      <c r="CC18" s="33">
        <f t="shared" si="260"/>
        <v>0</v>
      </c>
      <c r="CD18" s="33">
        <f t="shared" si="260"/>
        <v>0</v>
      </c>
      <c r="CE18" s="33">
        <f t="shared" si="260"/>
        <v>1.4999999999999999E-2</v>
      </c>
      <c r="CF18" s="33">
        <f t="shared" si="260"/>
        <v>0</v>
      </c>
      <c r="CG18" s="33">
        <f t="shared" si="260"/>
        <v>0</v>
      </c>
      <c r="CH18" s="33">
        <f t="shared" si="260"/>
        <v>0</v>
      </c>
      <c r="CI18" s="33">
        <f t="shared" si="260"/>
        <v>0</v>
      </c>
      <c r="CJ18" s="33">
        <f t="shared" si="260"/>
        <v>0</v>
      </c>
      <c r="CK18" s="33">
        <f t="shared" si="260"/>
        <v>0</v>
      </c>
      <c r="CL18" s="33">
        <f t="shared" si="260"/>
        <v>0</v>
      </c>
      <c r="CM18" s="33">
        <f t="shared" si="260"/>
        <v>0</v>
      </c>
      <c r="CN18" s="33">
        <f t="shared" si="260"/>
        <v>0</v>
      </c>
      <c r="CO18" s="33">
        <f t="shared" si="260"/>
        <v>0</v>
      </c>
      <c r="CP18" s="33">
        <f t="shared" si="260"/>
        <v>0</v>
      </c>
      <c r="CQ18" s="33">
        <f t="shared" si="260"/>
        <v>1.4999999999999999E-2</v>
      </c>
      <c r="CR18" s="33">
        <f t="shared" si="260"/>
        <v>0</v>
      </c>
      <c r="CS18" s="33">
        <f t="shared" si="260"/>
        <v>0</v>
      </c>
      <c r="CT18" s="33">
        <f t="shared" si="260"/>
        <v>0</v>
      </c>
      <c r="CU18" s="33">
        <f t="shared" si="260"/>
        <v>0</v>
      </c>
      <c r="CV18" s="33">
        <f t="shared" si="260"/>
        <v>0</v>
      </c>
      <c r="CW18" s="33">
        <f t="shared" si="260"/>
        <v>0</v>
      </c>
      <c r="CX18" s="33">
        <f t="shared" si="260"/>
        <v>0</v>
      </c>
      <c r="CY18" s="33">
        <f t="shared" si="260"/>
        <v>0</v>
      </c>
      <c r="CZ18" s="33">
        <f t="shared" si="260"/>
        <v>0</v>
      </c>
      <c r="DA18" s="33">
        <f t="shared" ref="DA18:FL18" si="261">+IF(MONTH(DA11)=1,$AH$18,0)</f>
        <v>0</v>
      </c>
      <c r="DB18" s="33">
        <f t="shared" si="261"/>
        <v>0</v>
      </c>
      <c r="DC18" s="33">
        <f t="shared" si="261"/>
        <v>1.4999999999999999E-2</v>
      </c>
      <c r="DD18" s="33">
        <f t="shared" si="261"/>
        <v>0</v>
      </c>
      <c r="DE18" s="33">
        <f t="shared" si="261"/>
        <v>0</v>
      </c>
      <c r="DF18" s="33">
        <f t="shared" si="261"/>
        <v>0</v>
      </c>
      <c r="DG18" s="33">
        <f t="shared" si="261"/>
        <v>0</v>
      </c>
      <c r="DH18" s="33">
        <f t="shared" si="261"/>
        <v>0</v>
      </c>
      <c r="DI18" s="33">
        <f t="shared" si="261"/>
        <v>0</v>
      </c>
      <c r="DJ18" s="33">
        <f t="shared" si="261"/>
        <v>0</v>
      </c>
      <c r="DK18" s="33">
        <f t="shared" si="261"/>
        <v>0</v>
      </c>
      <c r="DL18" s="33">
        <f t="shared" si="261"/>
        <v>0</v>
      </c>
      <c r="DM18" s="33">
        <f t="shared" si="261"/>
        <v>0</v>
      </c>
      <c r="DN18" s="33">
        <f t="shared" si="261"/>
        <v>0</v>
      </c>
      <c r="DO18" s="33">
        <f t="shared" si="261"/>
        <v>1.4999999999999999E-2</v>
      </c>
      <c r="DP18" s="33">
        <f t="shared" si="261"/>
        <v>0</v>
      </c>
      <c r="DQ18" s="33">
        <f t="shared" si="261"/>
        <v>0</v>
      </c>
      <c r="DR18" s="33">
        <f t="shared" si="261"/>
        <v>0</v>
      </c>
      <c r="DS18" s="33">
        <f t="shared" si="261"/>
        <v>0</v>
      </c>
      <c r="DT18" s="33">
        <f t="shared" si="261"/>
        <v>0</v>
      </c>
      <c r="DU18" s="33">
        <f t="shared" si="261"/>
        <v>0</v>
      </c>
      <c r="DV18" s="33">
        <f t="shared" si="261"/>
        <v>0</v>
      </c>
      <c r="DW18" s="33">
        <f t="shared" si="261"/>
        <v>0</v>
      </c>
      <c r="DX18" s="33">
        <f t="shared" si="261"/>
        <v>0</v>
      </c>
      <c r="DY18" s="33">
        <f t="shared" si="261"/>
        <v>0</v>
      </c>
      <c r="DZ18" s="33">
        <f t="shared" si="261"/>
        <v>0</v>
      </c>
      <c r="EA18" s="33">
        <f t="shared" si="261"/>
        <v>1.4999999999999999E-2</v>
      </c>
      <c r="EB18" s="33">
        <f t="shared" si="261"/>
        <v>0</v>
      </c>
      <c r="EC18" s="33">
        <f t="shared" si="261"/>
        <v>0</v>
      </c>
      <c r="ED18" s="33">
        <f t="shared" si="261"/>
        <v>0</v>
      </c>
      <c r="EE18" s="33">
        <f t="shared" si="261"/>
        <v>0</v>
      </c>
      <c r="EF18" s="33">
        <f t="shared" si="261"/>
        <v>0</v>
      </c>
      <c r="EG18" s="33">
        <f t="shared" si="261"/>
        <v>0</v>
      </c>
      <c r="EH18" s="33">
        <f t="shared" si="261"/>
        <v>0</v>
      </c>
      <c r="EI18" s="33">
        <f t="shared" si="261"/>
        <v>0</v>
      </c>
      <c r="EJ18" s="33">
        <f t="shared" si="261"/>
        <v>0</v>
      </c>
      <c r="EK18" s="33">
        <f t="shared" si="261"/>
        <v>0</v>
      </c>
      <c r="EL18" s="33">
        <f t="shared" si="261"/>
        <v>0</v>
      </c>
      <c r="EM18" s="33">
        <f t="shared" si="261"/>
        <v>1.4999999999999999E-2</v>
      </c>
      <c r="EN18" s="33">
        <f t="shared" si="261"/>
        <v>0</v>
      </c>
      <c r="EO18" s="33">
        <f t="shared" si="261"/>
        <v>0</v>
      </c>
      <c r="EP18" s="33">
        <f t="shared" si="261"/>
        <v>0</v>
      </c>
      <c r="EQ18" s="33">
        <f t="shared" si="261"/>
        <v>0</v>
      </c>
      <c r="ER18" s="33">
        <f t="shared" si="261"/>
        <v>0</v>
      </c>
      <c r="ES18" s="33">
        <f t="shared" si="261"/>
        <v>0</v>
      </c>
      <c r="ET18" s="33">
        <f t="shared" si="261"/>
        <v>0</v>
      </c>
      <c r="EU18" s="33">
        <f t="shared" si="261"/>
        <v>0</v>
      </c>
      <c r="EV18" s="33">
        <f t="shared" si="261"/>
        <v>0</v>
      </c>
      <c r="EW18" s="33">
        <f t="shared" si="261"/>
        <v>0</v>
      </c>
      <c r="EX18" s="33">
        <f t="shared" si="261"/>
        <v>0</v>
      </c>
      <c r="EY18" s="33">
        <f t="shared" si="261"/>
        <v>1.4999999999999999E-2</v>
      </c>
      <c r="EZ18" s="33">
        <f t="shared" si="261"/>
        <v>0</v>
      </c>
      <c r="FA18" s="33">
        <f t="shared" si="261"/>
        <v>0</v>
      </c>
      <c r="FB18" s="33">
        <f t="shared" si="261"/>
        <v>0</v>
      </c>
      <c r="FC18" s="33">
        <f t="shared" si="261"/>
        <v>0</v>
      </c>
      <c r="FD18" s="33">
        <f t="shared" si="261"/>
        <v>0</v>
      </c>
      <c r="FE18" s="33">
        <f t="shared" si="261"/>
        <v>0</v>
      </c>
      <c r="FF18" s="33">
        <f t="shared" si="261"/>
        <v>0</v>
      </c>
      <c r="FG18" s="33">
        <f t="shared" si="261"/>
        <v>0</v>
      </c>
      <c r="FH18" s="33">
        <f t="shared" si="261"/>
        <v>0</v>
      </c>
      <c r="FI18" s="33">
        <f t="shared" si="261"/>
        <v>0</v>
      </c>
      <c r="FJ18" s="33">
        <f t="shared" si="261"/>
        <v>0</v>
      </c>
      <c r="FK18" s="33">
        <f t="shared" si="261"/>
        <v>1.4999999999999999E-2</v>
      </c>
      <c r="FL18" s="33">
        <f t="shared" si="261"/>
        <v>0</v>
      </c>
      <c r="FM18" s="33">
        <f t="shared" ref="FM18:HX18" si="262">+IF(MONTH(FM11)=1,$AH$18,0)</f>
        <v>0</v>
      </c>
      <c r="FN18" s="33">
        <f t="shared" si="262"/>
        <v>0</v>
      </c>
      <c r="FO18" s="33">
        <f t="shared" si="262"/>
        <v>0</v>
      </c>
      <c r="FP18" s="33">
        <f t="shared" si="262"/>
        <v>0</v>
      </c>
      <c r="FQ18" s="33">
        <f t="shared" si="262"/>
        <v>0</v>
      </c>
      <c r="FR18" s="33">
        <f t="shared" si="262"/>
        <v>0</v>
      </c>
      <c r="FS18" s="33">
        <f t="shared" si="262"/>
        <v>0</v>
      </c>
      <c r="FT18" s="33">
        <f t="shared" si="262"/>
        <v>0</v>
      </c>
      <c r="FU18" s="33">
        <f t="shared" si="262"/>
        <v>0</v>
      </c>
      <c r="FV18" s="33">
        <f t="shared" si="262"/>
        <v>0</v>
      </c>
      <c r="FW18" s="33">
        <f t="shared" si="262"/>
        <v>1.4999999999999999E-2</v>
      </c>
      <c r="FX18" s="33">
        <f t="shared" si="262"/>
        <v>0</v>
      </c>
      <c r="FY18" s="33">
        <f t="shared" si="262"/>
        <v>0</v>
      </c>
      <c r="FZ18" s="33">
        <f t="shared" si="262"/>
        <v>0</v>
      </c>
      <c r="GA18" s="33">
        <f t="shared" si="262"/>
        <v>0</v>
      </c>
      <c r="GB18" s="33">
        <f t="shared" si="262"/>
        <v>0</v>
      </c>
      <c r="GC18" s="33">
        <f t="shared" si="262"/>
        <v>0</v>
      </c>
      <c r="GD18" s="33">
        <f t="shared" si="262"/>
        <v>0</v>
      </c>
      <c r="GE18" s="33">
        <f t="shared" si="262"/>
        <v>0</v>
      </c>
      <c r="GF18" s="33">
        <f t="shared" si="262"/>
        <v>0</v>
      </c>
      <c r="GG18" s="33">
        <f t="shared" si="262"/>
        <v>0</v>
      </c>
      <c r="GH18" s="33">
        <f t="shared" si="262"/>
        <v>0</v>
      </c>
      <c r="GI18" s="33">
        <f t="shared" si="262"/>
        <v>1.4999999999999999E-2</v>
      </c>
      <c r="GJ18" s="33">
        <f t="shared" si="262"/>
        <v>0</v>
      </c>
      <c r="GK18" s="33">
        <f t="shared" si="262"/>
        <v>0</v>
      </c>
      <c r="GL18" s="33">
        <f t="shared" si="262"/>
        <v>0</v>
      </c>
      <c r="GM18" s="33">
        <f t="shared" si="262"/>
        <v>0</v>
      </c>
      <c r="GN18" s="33">
        <f t="shared" si="262"/>
        <v>0</v>
      </c>
      <c r="GO18" s="33">
        <f t="shared" si="262"/>
        <v>0</v>
      </c>
      <c r="GP18" s="33">
        <f t="shared" si="262"/>
        <v>0</v>
      </c>
      <c r="GQ18" s="33">
        <f t="shared" si="262"/>
        <v>0</v>
      </c>
      <c r="GR18" s="33">
        <f t="shared" si="262"/>
        <v>0</v>
      </c>
      <c r="GS18" s="33">
        <f t="shared" si="262"/>
        <v>0</v>
      </c>
      <c r="GT18" s="33">
        <f t="shared" si="262"/>
        <v>0</v>
      </c>
      <c r="GU18" s="33">
        <f t="shared" si="262"/>
        <v>1.4999999999999999E-2</v>
      </c>
      <c r="GV18" s="33">
        <f t="shared" si="262"/>
        <v>0</v>
      </c>
      <c r="GW18" s="33">
        <f t="shared" si="262"/>
        <v>0</v>
      </c>
      <c r="GX18" s="33">
        <f t="shared" si="262"/>
        <v>0</v>
      </c>
      <c r="GY18" s="33">
        <f t="shared" si="262"/>
        <v>0</v>
      </c>
      <c r="GZ18" s="33">
        <f t="shared" si="262"/>
        <v>0</v>
      </c>
      <c r="HA18" s="33">
        <f t="shared" si="262"/>
        <v>0</v>
      </c>
      <c r="HB18" s="33">
        <f t="shared" si="262"/>
        <v>0</v>
      </c>
      <c r="HC18" s="33">
        <f t="shared" si="262"/>
        <v>0</v>
      </c>
      <c r="HD18" s="33">
        <f t="shared" si="262"/>
        <v>0</v>
      </c>
      <c r="HE18" s="33">
        <f t="shared" si="262"/>
        <v>0</v>
      </c>
      <c r="HF18" s="33">
        <f t="shared" si="262"/>
        <v>0</v>
      </c>
      <c r="HG18" s="33">
        <f t="shared" si="262"/>
        <v>1.4999999999999999E-2</v>
      </c>
      <c r="HH18" s="33">
        <f t="shared" si="262"/>
        <v>0</v>
      </c>
      <c r="HI18" s="33">
        <f t="shared" si="262"/>
        <v>0</v>
      </c>
      <c r="HJ18" s="33">
        <f t="shared" si="262"/>
        <v>0</v>
      </c>
      <c r="HK18" s="33">
        <f t="shared" si="262"/>
        <v>0</v>
      </c>
      <c r="HL18" s="33">
        <f t="shared" si="262"/>
        <v>0</v>
      </c>
      <c r="HM18" s="33">
        <f t="shared" si="262"/>
        <v>0</v>
      </c>
      <c r="HN18" s="33">
        <f t="shared" si="262"/>
        <v>0</v>
      </c>
      <c r="HO18" s="33">
        <f t="shared" si="262"/>
        <v>0</v>
      </c>
      <c r="HP18" s="33">
        <f t="shared" si="262"/>
        <v>0</v>
      </c>
      <c r="HQ18" s="33">
        <f t="shared" si="262"/>
        <v>0</v>
      </c>
      <c r="HR18" s="33">
        <f t="shared" si="262"/>
        <v>0</v>
      </c>
      <c r="HS18" s="33">
        <f t="shared" si="262"/>
        <v>1.4999999999999999E-2</v>
      </c>
      <c r="HT18" s="33">
        <f t="shared" si="262"/>
        <v>0</v>
      </c>
      <c r="HU18" s="33">
        <f t="shared" si="262"/>
        <v>0</v>
      </c>
      <c r="HV18" s="33">
        <f t="shared" si="262"/>
        <v>0</v>
      </c>
      <c r="HW18" s="33">
        <f t="shared" si="262"/>
        <v>0</v>
      </c>
      <c r="HX18" s="33">
        <f t="shared" si="262"/>
        <v>0</v>
      </c>
      <c r="HY18" s="33">
        <f t="shared" ref="HY18:JC18" si="263">+IF(MONTH(HY11)=1,$AH$18,0)</f>
        <v>0</v>
      </c>
      <c r="HZ18" s="33">
        <f t="shared" si="263"/>
        <v>0</v>
      </c>
      <c r="IA18" s="33">
        <f t="shared" si="263"/>
        <v>0</v>
      </c>
      <c r="IB18" s="33">
        <f t="shared" si="263"/>
        <v>0</v>
      </c>
      <c r="IC18" s="33">
        <f t="shared" si="263"/>
        <v>0</v>
      </c>
      <c r="ID18" s="33">
        <f t="shared" si="263"/>
        <v>0</v>
      </c>
      <c r="IE18" s="33">
        <f t="shared" si="263"/>
        <v>1.4999999999999999E-2</v>
      </c>
      <c r="IF18" s="33">
        <f t="shared" si="263"/>
        <v>0</v>
      </c>
      <c r="IG18" s="33">
        <f t="shared" si="263"/>
        <v>0</v>
      </c>
      <c r="IH18" s="33">
        <f t="shared" si="263"/>
        <v>0</v>
      </c>
      <c r="II18" s="33">
        <f t="shared" si="263"/>
        <v>0</v>
      </c>
      <c r="IJ18" s="33">
        <f t="shared" si="263"/>
        <v>0</v>
      </c>
      <c r="IK18" s="33">
        <f t="shared" si="263"/>
        <v>0</v>
      </c>
      <c r="IL18" s="33">
        <f t="shared" si="263"/>
        <v>0</v>
      </c>
      <c r="IM18" s="33">
        <f t="shared" si="263"/>
        <v>0</v>
      </c>
      <c r="IN18" s="33">
        <f t="shared" si="263"/>
        <v>0</v>
      </c>
      <c r="IO18" s="33">
        <f t="shared" si="263"/>
        <v>0</v>
      </c>
      <c r="IP18" s="33">
        <f t="shared" si="263"/>
        <v>0</v>
      </c>
      <c r="IQ18" s="33">
        <f t="shared" si="263"/>
        <v>1.4999999999999999E-2</v>
      </c>
      <c r="IR18" s="33">
        <f t="shared" si="263"/>
        <v>0</v>
      </c>
      <c r="IS18" s="33">
        <f t="shared" si="263"/>
        <v>0</v>
      </c>
      <c r="IT18" s="33">
        <f t="shared" si="263"/>
        <v>0</v>
      </c>
      <c r="IU18" s="33">
        <f t="shared" si="263"/>
        <v>0</v>
      </c>
      <c r="IV18" s="33">
        <f t="shared" si="263"/>
        <v>0</v>
      </c>
      <c r="IW18" s="33">
        <f t="shared" si="263"/>
        <v>0</v>
      </c>
      <c r="IX18" s="33">
        <f t="shared" si="263"/>
        <v>0</v>
      </c>
      <c r="IY18" s="33">
        <f t="shared" si="263"/>
        <v>0</v>
      </c>
      <c r="IZ18" s="33">
        <f t="shared" si="263"/>
        <v>0</v>
      </c>
      <c r="JA18" s="33">
        <f t="shared" si="263"/>
        <v>0</v>
      </c>
      <c r="JB18" s="33">
        <f t="shared" si="263"/>
        <v>0</v>
      </c>
      <c r="JC18" s="33">
        <f t="shared" si="263"/>
        <v>1.4999999999999999E-2</v>
      </c>
      <c r="JD18" s="33">
        <f t="shared" ref="JD18:JM18" si="264">+IF(MONTH(JD11)=1,$AH$18,0)</f>
        <v>0</v>
      </c>
      <c r="JE18" s="33">
        <f t="shared" si="264"/>
        <v>0</v>
      </c>
      <c r="JF18" s="33">
        <f t="shared" si="264"/>
        <v>0</v>
      </c>
      <c r="JG18" s="33">
        <f t="shared" si="264"/>
        <v>0</v>
      </c>
      <c r="JH18" s="33">
        <f t="shared" si="264"/>
        <v>0</v>
      </c>
      <c r="JI18" s="33">
        <f t="shared" si="264"/>
        <v>0</v>
      </c>
      <c r="JJ18" s="33">
        <f t="shared" si="264"/>
        <v>0</v>
      </c>
      <c r="JK18" s="33">
        <f t="shared" si="264"/>
        <v>0</v>
      </c>
      <c r="JL18" s="33">
        <f t="shared" si="264"/>
        <v>0</v>
      </c>
      <c r="JM18" s="33">
        <f t="shared" si="264"/>
        <v>0</v>
      </c>
      <c r="JN18" s="33">
        <f t="shared" ref="JN18:JP18" si="265">+IF(MONTH(JN11)=1,$AH$18,0)</f>
        <v>0</v>
      </c>
      <c r="JO18" s="33">
        <f t="shared" si="265"/>
        <v>1.4999999999999999E-2</v>
      </c>
      <c r="JP18" s="33">
        <f t="shared" si="265"/>
        <v>0</v>
      </c>
      <c r="JQ18" s="1" t="s">
        <v>31</v>
      </c>
    </row>
    <row r="19" spans="2:277" ht="14.4" thickBot="1">
      <c r="B19" s="66"/>
      <c r="C19" s="67"/>
      <c r="D19" s="68"/>
      <c r="E19" s="69"/>
      <c r="I19" s="2" t="s">
        <v>7</v>
      </c>
      <c r="J19" s="1">
        <f>+J18+J22</f>
        <v>-467300</v>
      </c>
      <c r="K19" s="16">
        <f>(J19-J18)/J18</f>
        <v>3.8444444444444448E-2</v>
      </c>
      <c r="L19" s="1">
        <f>+J19/$J$11</f>
        <v>-4063.478260869565</v>
      </c>
      <c r="O19" s="2" t="s">
        <v>44</v>
      </c>
      <c r="P19" s="13">
        <v>1.4999999999999999E-2</v>
      </c>
      <c r="U19" s="21"/>
      <c r="W19" s="44">
        <v>88</v>
      </c>
      <c r="X19" s="56">
        <v>4.9970910000000002</v>
      </c>
      <c r="Y19" s="57">
        <v>5.9647309999999996</v>
      </c>
      <c r="Z19" s="56">
        <f t="shared" si="2"/>
        <v>92.997090999999998</v>
      </c>
      <c r="AA19" s="57">
        <f t="shared" si="3"/>
        <v>93.964731</v>
      </c>
      <c r="AB19" s="1">
        <f t="shared" si="0"/>
        <v>0</v>
      </c>
      <c r="AC19" s="1">
        <f t="shared" si="1"/>
        <v>0</v>
      </c>
      <c r="AG19" s="23" t="s">
        <v>33</v>
      </c>
      <c r="AH19" s="24">
        <v>1</v>
      </c>
      <c r="AI19" s="24">
        <f>+AI18+AH19</f>
        <v>1</v>
      </c>
      <c r="AJ19" s="24">
        <f>+AJ18+AI19</f>
        <v>1</v>
      </c>
      <c r="AK19" s="24">
        <f t="shared" ref="AK19:AN19" si="266">+AK18+AJ19</f>
        <v>1</v>
      </c>
      <c r="AL19" s="24">
        <f t="shared" si="266"/>
        <v>1</v>
      </c>
      <c r="AM19" s="24">
        <f t="shared" si="266"/>
        <v>1</v>
      </c>
      <c r="AN19" s="24">
        <f t="shared" si="266"/>
        <v>1</v>
      </c>
      <c r="AO19" s="24">
        <f t="shared" ref="AO19" si="267">+AO18+AN19</f>
        <v>1</v>
      </c>
      <c r="AP19" s="24">
        <f t="shared" ref="AP19" si="268">+AP18+AO19</f>
        <v>1</v>
      </c>
      <c r="AQ19" s="24">
        <f t="shared" ref="AQ19" si="269">+AQ18+AP19</f>
        <v>1</v>
      </c>
      <c r="AR19" s="24">
        <f t="shared" ref="AR19" si="270">+AR18+AQ19</f>
        <v>1</v>
      </c>
      <c r="AS19" s="24">
        <f t="shared" ref="AS19" si="271">+AS18+AR19</f>
        <v>1</v>
      </c>
      <c r="AT19" s="24">
        <f t="shared" ref="AT19" si="272">+AT18+AS19</f>
        <v>1</v>
      </c>
      <c r="AU19" s="24">
        <f t="shared" ref="AU19" si="273">+AU18+AT19</f>
        <v>1.0149999999999999</v>
      </c>
      <c r="AV19" s="24">
        <f t="shared" ref="AV19" si="274">+AV18+AU19</f>
        <v>1.0149999999999999</v>
      </c>
      <c r="AW19" s="24">
        <f t="shared" ref="AW19" si="275">+AW18+AV19</f>
        <v>1.0149999999999999</v>
      </c>
      <c r="AX19" s="24">
        <f t="shared" ref="AX19" si="276">+AX18+AW19</f>
        <v>1.0149999999999999</v>
      </c>
      <c r="AY19" s="24">
        <f t="shared" ref="AY19" si="277">+AY18+AX19</f>
        <v>1.0149999999999999</v>
      </c>
      <c r="AZ19" s="24">
        <f t="shared" ref="AZ19" si="278">+AZ18+AY19</f>
        <v>1.0149999999999999</v>
      </c>
      <c r="BA19" s="24">
        <f t="shared" ref="BA19" si="279">+BA18+AZ19</f>
        <v>1.0149999999999999</v>
      </c>
      <c r="BB19" s="24">
        <f t="shared" ref="BB19" si="280">+BB18+BA19</f>
        <v>1.0149999999999999</v>
      </c>
      <c r="BC19" s="24">
        <f t="shared" ref="BC19" si="281">+BC18+BB19</f>
        <v>1.0149999999999999</v>
      </c>
      <c r="BD19" s="24">
        <f t="shared" ref="BD19" si="282">+BD18+BC19</f>
        <v>1.0149999999999999</v>
      </c>
      <c r="BE19" s="24">
        <f t="shared" ref="BE19" si="283">+BE18+BD19</f>
        <v>1.0149999999999999</v>
      </c>
      <c r="BF19" s="24">
        <f t="shared" ref="BF19" si="284">+BF18+BE19</f>
        <v>1.0149999999999999</v>
      </c>
      <c r="BG19" s="24">
        <f t="shared" ref="BG19" si="285">+BG18+BF19</f>
        <v>1.0299999999999998</v>
      </c>
      <c r="BH19" s="24">
        <f t="shared" ref="BH19" si="286">+BH18+BG19</f>
        <v>1.0299999999999998</v>
      </c>
      <c r="BI19" s="24">
        <f t="shared" ref="BI19" si="287">+BI18+BH19</f>
        <v>1.0299999999999998</v>
      </c>
      <c r="BJ19" s="24">
        <f t="shared" ref="BJ19" si="288">+BJ18+BI19</f>
        <v>1.0299999999999998</v>
      </c>
      <c r="BK19" s="24">
        <f t="shared" ref="BK19" si="289">+BK18+BJ19</f>
        <v>1.0299999999999998</v>
      </c>
      <c r="BL19" s="24">
        <f t="shared" ref="BL19" si="290">+BL18+BK19</f>
        <v>1.0299999999999998</v>
      </c>
      <c r="BM19" s="24">
        <f t="shared" ref="BM19" si="291">+BM18+BL19</f>
        <v>1.0299999999999998</v>
      </c>
      <c r="BN19" s="24">
        <f t="shared" ref="BN19" si="292">+BN18+BM19</f>
        <v>1.0299999999999998</v>
      </c>
      <c r="BO19" s="24">
        <f t="shared" ref="BO19" si="293">+BO18+BN19</f>
        <v>1.0299999999999998</v>
      </c>
      <c r="BP19" s="24">
        <f t="shared" ref="BP19" si="294">+BP18+BO19</f>
        <v>1.0299999999999998</v>
      </c>
      <c r="BQ19" s="24">
        <f t="shared" ref="BQ19" si="295">+BQ18+BP19</f>
        <v>1.0299999999999998</v>
      </c>
      <c r="BR19" s="24">
        <f t="shared" ref="BR19" si="296">+BR18+BQ19</f>
        <v>1.0299999999999998</v>
      </c>
      <c r="BS19" s="24">
        <f t="shared" ref="BS19" si="297">+BS18+BR19</f>
        <v>1.0449999999999997</v>
      </c>
      <c r="BT19" s="24">
        <f t="shared" ref="BT19" si="298">+BT18+BS19</f>
        <v>1.0449999999999997</v>
      </c>
      <c r="BU19" s="24">
        <f t="shared" ref="BU19" si="299">+BU18+BT19</f>
        <v>1.0449999999999997</v>
      </c>
      <c r="BV19" s="24">
        <f t="shared" ref="BV19" si="300">+BV18+BU19</f>
        <v>1.0449999999999997</v>
      </c>
      <c r="BW19" s="24">
        <f t="shared" ref="BW19" si="301">+BW18+BV19</f>
        <v>1.0449999999999997</v>
      </c>
      <c r="BX19" s="24">
        <f t="shared" ref="BX19" si="302">+BX18+BW19</f>
        <v>1.0449999999999997</v>
      </c>
      <c r="BY19" s="24">
        <f t="shared" ref="BY19" si="303">+BY18+BX19</f>
        <v>1.0449999999999997</v>
      </c>
      <c r="BZ19" s="24">
        <f t="shared" ref="BZ19" si="304">+BZ18+BY19</f>
        <v>1.0449999999999997</v>
      </c>
      <c r="CA19" s="24">
        <f t="shared" ref="CA19" si="305">+CA18+BZ19</f>
        <v>1.0449999999999997</v>
      </c>
      <c r="CB19" s="24">
        <f t="shared" ref="CB19" si="306">+CB18+CA19</f>
        <v>1.0449999999999997</v>
      </c>
      <c r="CC19" s="24">
        <f t="shared" ref="CC19" si="307">+CC18+CB19</f>
        <v>1.0449999999999997</v>
      </c>
      <c r="CD19" s="24">
        <f t="shared" ref="CD19" si="308">+CD18+CC19</f>
        <v>1.0449999999999997</v>
      </c>
      <c r="CE19" s="24">
        <f t="shared" ref="CE19" si="309">+CE18+CD19</f>
        <v>1.0599999999999996</v>
      </c>
      <c r="CF19" s="24">
        <f t="shared" ref="CF19" si="310">+CF18+CE19</f>
        <v>1.0599999999999996</v>
      </c>
      <c r="CG19" s="24">
        <f t="shared" ref="CG19" si="311">+CG18+CF19</f>
        <v>1.0599999999999996</v>
      </c>
      <c r="CH19" s="24">
        <f t="shared" ref="CH19" si="312">+CH18+CG19</f>
        <v>1.0599999999999996</v>
      </c>
      <c r="CI19" s="24">
        <f t="shared" ref="CI19" si="313">+CI18+CH19</f>
        <v>1.0599999999999996</v>
      </c>
      <c r="CJ19" s="24">
        <f t="shared" ref="CJ19" si="314">+CJ18+CI19</f>
        <v>1.0599999999999996</v>
      </c>
      <c r="CK19" s="24">
        <f t="shared" ref="CK19" si="315">+CK18+CJ19</f>
        <v>1.0599999999999996</v>
      </c>
      <c r="CL19" s="24">
        <f t="shared" ref="CL19" si="316">+CL18+CK19</f>
        <v>1.0599999999999996</v>
      </c>
      <c r="CM19" s="24">
        <f t="shared" ref="CM19" si="317">+CM18+CL19</f>
        <v>1.0599999999999996</v>
      </c>
      <c r="CN19" s="24">
        <f t="shared" ref="CN19" si="318">+CN18+CM19</f>
        <v>1.0599999999999996</v>
      </c>
      <c r="CO19" s="24">
        <f t="shared" ref="CO19" si="319">+CO18+CN19</f>
        <v>1.0599999999999996</v>
      </c>
      <c r="CP19" s="24">
        <f t="shared" ref="CP19" si="320">+CP18+CO19</f>
        <v>1.0599999999999996</v>
      </c>
      <c r="CQ19" s="24">
        <f t="shared" ref="CQ19" si="321">+CQ18+CP19</f>
        <v>1.0749999999999995</v>
      </c>
      <c r="CR19" s="24">
        <f t="shared" ref="CR19" si="322">+CR18+CQ19</f>
        <v>1.0749999999999995</v>
      </c>
      <c r="CS19" s="24">
        <f t="shared" ref="CS19" si="323">+CS18+CR19</f>
        <v>1.0749999999999995</v>
      </c>
      <c r="CT19" s="24">
        <f t="shared" ref="CT19" si="324">+CT18+CS19</f>
        <v>1.0749999999999995</v>
      </c>
      <c r="CU19" s="24">
        <f t="shared" ref="CU19" si="325">+CU18+CT19</f>
        <v>1.0749999999999995</v>
      </c>
      <c r="CV19" s="24">
        <f t="shared" ref="CV19" si="326">+CV18+CU19</f>
        <v>1.0749999999999995</v>
      </c>
      <c r="CW19" s="24">
        <f t="shared" ref="CW19" si="327">+CW18+CV19</f>
        <v>1.0749999999999995</v>
      </c>
      <c r="CX19" s="24">
        <f t="shared" ref="CX19" si="328">+CX18+CW19</f>
        <v>1.0749999999999995</v>
      </c>
      <c r="CY19" s="24">
        <f t="shared" ref="CY19" si="329">+CY18+CX19</f>
        <v>1.0749999999999995</v>
      </c>
      <c r="CZ19" s="24">
        <f t="shared" ref="CZ19" si="330">+CZ18+CY19</f>
        <v>1.0749999999999995</v>
      </c>
      <c r="DA19" s="24">
        <f t="shared" ref="DA19" si="331">+DA18+CZ19</f>
        <v>1.0749999999999995</v>
      </c>
      <c r="DB19" s="24">
        <f t="shared" ref="DB19" si="332">+DB18+DA19</f>
        <v>1.0749999999999995</v>
      </c>
      <c r="DC19" s="24">
        <f t="shared" ref="DC19" si="333">+DC18+DB19</f>
        <v>1.0899999999999994</v>
      </c>
      <c r="DD19" s="24">
        <f t="shared" ref="DD19" si="334">+DD18+DC19</f>
        <v>1.0899999999999994</v>
      </c>
      <c r="DE19" s="24">
        <f t="shared" ref="DE19" si="335">+DE18+DD19</f>
        <v>1.0899999999999994</v>
      </c>
      <c r="DF19" s="24">
        <f t="shared" ref="DF19" si="336">+DF18+DE19</f>
        <v>1.0899999999999994</v>
      </c>
      <c r="DG19" s="24">
        <f t="shared" ref="DG19" si="337">+DG18+DF19</f>
        <v>1.0899999999999994</v>
      </c>
      <c r="DH19" s="24">
        <f t="shared" ref="DH19" si="338">+DH18+DG19</f>
        <v>1.0899999999999994</v>
      </c>
      <c r="DI19" s="24">
        <f t="shared" ref="DI19" si="339">+DI18+DH19</f>
        <v>1.0899999999999994</v>
      </c>
      <c r="DJ19" s="24">
        <f t="shared" ref="DJ19" si="340">+DJ18+DI19</f>
        <v>1.0899999999999994</v>
      </c>
      <c r="DK19" s="24">
        <f t="shared" ref="DK19" si="341">+DK18+DJ19</f>
        <v>1.0899999999999994</v>
      </c>
      <c r="DL19" s="24">
        <f t="shared" ref="DL19" si="342">+DL18+DK19</f>
        <v>1.0899999999999994</v>
      </c>
      <c r="DM19" s="24">
        <f t="shared" ref="DM19" si="343">+DM18+DL19</f>
        <v>1.0899999999999994</v>
      </c>
      <c r="DN19" s="24">
        <f t="shared" ref="DN19" si="344">+DN18+DM19</f>
        <v>1.0899999999999994</v>
      </c>
      <c r="DO19" s="24">
        <f t="shared" ref="DO19" si="345">+DO18+DN19</f>
        <v>1.1049999999999993</v>
      </c>
      <c r="DP19" s="24">
        <f t="shared" ref="DP19" si="346">+DP18+DO19</f>
        <v>1.1049999999999993</v>
      </c>
      <c r="DQ19" s="24">
        <f t="shared" ref="DQ19" si="347">+DQ18+DP19</f>
        <v>1.1049999999999993</v>
      </c>
      <c r="DR19" s="24">
        <f t="shared" ref="DR19" si="348">+DR18+DQ19</f>
        <v>1.1049999999999993</v>
      </c>
      <c r="DS19" s="24">
        <f t="shared" ref="DS19" si="349">+DS18+DR19</f>
        <v>1.1049999999999993</v>
      </c>
      <c r="DT19" s="24">
        <f t="shared" ref="DT19" si="350">+DT18+DS19</f>
        <v>1.1049999999999993</v>
      </c>
      <c r="DU19" s="24">
        <f t="shared" ref="DU19" si="351">+DU18+DT19</f>
        <v>1.1049999999999993</v>
      </c>
      <c r="DV19" s="24">
        <f t="shared" ref="DV19" si="352">+DV18+DU19</f>
        <v>1.1049999999999993</v>
      </c>
      <c r="DW19" s="24">
        <f t="shared" ref="DW19" si="353">+DW18+DV19</f>
        <v>1.1049999999999993</v>
      </c>
      <c r="DX19" s="24">
        <f t="shared" ref="DX19" si="354">+DX18+DW19</f>
        <v>1.1049999999999993</v>
      </c>
      <c r="DY19" s="24">
        <f t="shared" ref="DY19" si="355">+DY18+DX19</f>
        <v>1.1049999999999993</v>
      </c>
      <c r="DZ19" s="24">
        <f t="shared" ref="DZ19" si="356">+DZ18+DY19</f>
        <v>1.1049999999999993</v>
      </c>
      <c r="EA19" s="24">
        <f t="shared" ref="EA19" si="357">+EA18+DZ19</f>
        <v>1.1199999999999992</v>
      </c>
      <c r="EB19" s="24">
        <f t="shared" ref="EB19" si="358">+EB18+EA19</f>
        <v>1.1199999999999992</v>
      </c>
      <c r="EC19" s="24">
        <f t="shared" ref="EC19" si="359">+EC18+EB19</f>
        <v>1.1199999999999992</v>
      </c>
      <c r="ED19" s="24">
        <f t="shared" ref="ED19" si="360">+ED18+EC19</f>
        <v>1.1199999999999992</v>
      </c>
      <c r="EE19" s="24">
        <f t="shared" ref="EE19" si="361">+EE18+ED19</f>
        <v>1.1199999999999992</v>
      </c>
      <c r="EF19" s="24">
        <f t="shared" ref="EF19" si="362">+EF18+EE19</f>
        <v>1.1199999999999992</v>
      </c>
      <c r="EG19" s="24">
        <f t="shared" ref="EG19" si="363">+EG18+EF19</f>
        <v>1.1199999999999992</v>
      </c>
      <c r="EH19" s="24">
        <f t="shared" ref="EH19" si="364">+EH18+EG19</f>
        <v>1.1199999999999992</v>
      </c>
      <c r="EI19" s="24">
        <f t="shared" ref="EI19" si="365">+EI18+EH19</f>
        <v>1.1199999999999992</v>
      </c>
      <c r="EJ19" s="24">
        <f t="shared" ref="EJ19" si="366">+EJ18+EI19</f>
        <v>1.1199999999999992</v>
      </c>
      <c r="EK19" s="24">
        <f t="shared" ref="EK19" si="367">+EK18+EJ19</f>
        <v>1.1199999999999992</v>
      </c>
      <c r="EL19" s="24">
        <f t="shared" ref="EL19" si="368">+EL18+EK19</f>
        <v>1.1199999999999992</v>
      </c>
      <c r="EM19" s="24">
        <f t="shared" ref="EM19" si="369">+EM18+EL19</f>
        <v>1.1349999999999991</v>
      </c>
      <c r="EN19" s="24">
        <f t="shared" ref="EN19" si="370">+EN18+EM19</f>
        <v>1.1349999999999991</v>
      </c>
      <c r="EO19" s="24">
        <f t="shared" ref="EO19" si="371">+EO18+EN19</f>
        <v>1.1349999999999991</v>
      </c>
      <c r="EP19" s="24">
        <f t="shared" ref="EP19" si="372">+EP18+EO19</f>
        <v>1.1349999999999991</v>
      </c>
      <c r="EQ19" s="24">
        <f t="shared" ref="EQ19" si="373">+EQ18+EP19</f>
        <v>1.1349999999999991</v>
      </c>
      <c r="ER19" s="24">
        <f t="shared" ref="ER19" si="374">+ER18+EQ19</f>
        <v>1.1349999999999991</v>
      </c>
      <c r="ES19" s="24">
        <f t="shared" ref="ES19" si="375">+ES18+ER19</f>
        <v>1.1349999999999991</v>
      </c>
      <c r="ET19" s="24">
        <f t="shared" ref="ET19" si="376">+ET18+ES19</f>
        <v>1.1349999999999991</v>
      </c>
      <c r="EU19" s="24">
        <f t="shared" ref="EU19" si="377">+EU18+ET19</f>
        <v>1.1349999999999991</v>
      </c>
      <c r="EV19" s="24">
        <f t="shared" ref="EV19" si="378">+EV18+EU19</f>
        <v>1.1349999999999991</v>
      </c>
      <c r="EW19" s="24">
        <f t="shared" ref="EW19" si="379">+EW18+EV19</f>
        <v>1.1349999999999991</v>
      </c>
      <c r="EX19" s="24">
        <f t="shared" ref="EX19" si="380">+EX18+EW19</f>
        <v>1.1349999999999991</v>
      </c>
      <c r="EY19" s="24">
        <f t="shared" ref="EY19" si="381">+EY18+EX19</f>
        <v>1.149999999999999</v>
      </c>
      <c r="EZ19" s="24">
        <f t="shared" ref="EZ19" si="382">+EZ18+EY19</f>
        <v>1.149999999999999</v>
      </c>
      <c r="FA19" s="24">
        <f t="shared" ref="FA19" si="383">+FA18+EZ19</f>
        <v>1.149999999999999</v>
      </c>
      <c r="FB19" s="24">
        <f t="shared" ref="FB19" si="384">+FB18+FA19</f>
        <v>1.149999999999999</v>
      </c>
      <c r="FC19" s="24">
        <f t="shared" ref="FC19" si="385">+FC18+FB19</f>
        <v>1.149999999999999</v>
      </c>
      <c r="FD19" s="24">
        <f t="shared" ref="FD19" si="386">+FD18+FC19</f>
        <v>1.149999999999999</v>
      </c>
      <c r="FE19" s="24">
        <f t="shared" ref="FE19" si="387">+FE18+FD19</f>
        <v>1.149999999999999</v>
      </c>
      <c r="FF19" s="24">
        <f t="shared" ref="FF19" si="388">+FF18+FE19</f>
        <v>1.149999999999999</v>
      </c>
      <c r="FG19" s="24">
        <f t="shared" ref="FG19" si="389">+FG18+FF19</f>
        <v>1.149999999999999</v>
      </c>
      <c r="FH19" s="24">
        <f t="shared" ref="FH19" si="390">+FH18+FG19</f>
        <v>1.149999999999999</v>
      </c>
      <c r="FI19" s="24">
        <f t="shared" ref="FI19" si="391">+FI18+FH19</f>
        <v>1.149999999999999</v>
      </c>
      <c r="FJ19" s="24">
        <f t="shared" ref="FJ19" si="392">+FJ18+FI19</f>
        <v>1.149999999999999</v>
      </c>
      <c r="FK19" s="24">
        <f t="shared" ref="FK19" si="393">+FK18+FJ19</f>
        <v>1.1649999999999989</v>
      </c>
      <c r="FL19" s="24">
        <f t="shared" ref="FL19" si="394">+FL18+FK19</f>
        <v>1.1649999999999989</v>
      </c>
      <c r="FM19" s="24">
        <f t="shared" ref="FM19" si="395">+FM18+FL19</f>
        <v>1.1649999999999989</v>
      </c>
      <c r="FN19" s="24">
        <f t="shared" ref="FN19" si="396">+FN18+FM19</f>
        <v>1.1649999999999989</v>
      </c>
      <c r="FO19" s="24">
        <f t="shared" ref="FO19" si="397">+FO18+FN19</f>
        <v>1.1649999999999989</v>
      </c>
      <c r="FP19" s="24">
        <f t="shared" ref="FP19" si="398">+FP18+FO19</f>
        <v>1.1649999999999989</v>
      </c>
      <c r="FQ19" s="24">
        <f t="shared" ref="FQ19" si="399">+FQ18+FP19</f>
        <v>1.1649999999999989</v>
      </c>
      <c r="FR19" s="24">
        <f t="shared" ref="FR19" si="400">+FR18+FQ19</f>
        <v>1.1649999999999989</v>
      </c>
      <c r="FS19" s="24">
        <f t="shared" ref="FS19" si="401">+FS18+FR19</f>
        <v>1.1649999999999989</v>
      </c>
      <c r="FT19" s="24">
        <f t="shared" ref="FT19" si="402">+FT18+FS19</f>
        <v>1.1649999999999989</v>
      </c>
      <c r="FU19" s="24">
        <f t="shared" ref="FU19" si="403">+FU18+FT19</f>
        <v>1.1649999999999989</v>
      </c>
      <c r="FV19" s="24">
        <f t="shared" ref="FV19" si="404">+FV18+FU19</f>
        <v>1.1649999999999989</v>
      </c>
      <c r="FW19" s="24">
        <f t="shared" ref="FW19" si="405">+FW18+FV19</f>
        <v>1.1799999999999988</v>
      </c>
      <c r="FX19" s="24">
        <f t="shared" ref="FX19" si="406">+FX18+FW19</f>
        <v>1.1799999999999988</v>
      </c>
      <c r="FY19" s="24">
        <f t="shared" ref="FY19" si="407">+FY18+FX19</f>
        <v>1.1799999999999988</v>
      </c>
      <c r="FZ19" s="24">
        <f t="shared" ref="FZ19" si="408">+FZ18+FY19</f>
        <v>1.1799999999999988</v>
      </c>
      <c r="GA19" s="24">
        <f t="shared" ref="GA19" si="409">+GA18+FZ19</f>
        <v>1.1799999999999988</v>
      </c>
      <c r="GB19" s="24">
        <f t="shared" ref="GB19" si="410">+GB18+GA19</f>
        <v>1.1799999999999988</v>
      </c>
      <c r="GC19" s="24">
        <f t="shared" ref="GC19" si="411">+GC18+GB19</f>
        <v>1.1799999999999988</v>
      </c>
      <c r="GD19" s="24">
        <f t="shared" ref="GD19" si="412">+GD18+GC19</f>
        <v>1.1799999999999988</v>
      </c>
      <c r="GE19" s="24">
        <f t="shared" ref="GE19" si="413">+GE18+GD19</f>
        <v>1.1799999999999988</v>
      </c>
      <c r="GF19" s="24">
        <f t="shared" ref="GF19" si="414">+GF18+GE19</f>
        <v>1.1799999999999988</v>
      </c>
      <c r="GG19" s="24">
        <f t="shared" ref="GG19" si="415">+GG18+GF19</f>
        <v>1.1799999999999988</v>
      </c>
      <c r="GH19" s="24">
        <f t="shared" ref="GH19" si="416">+GH18+GG19</f>
        <v>1.1799999999999988</v>
      </c>
      <c r="GI19" s="24">
        <f t="shared" ref="GI19" si="417">+GI18+GH19</f>
        <v>1.1949999999999987</v>
      </c>
      <c r="GJ19" s="24">
        <f t="shared" ref="GJ19" si="418">+GJ18+GI19</f>
        <v>1.1949999999999987</v>
      </c>
      <c r="GK19" s="24">
        <f t="shared" ref="GK19" si="419">+GK18+GJ19</f>
        <v>1.1949999999999987</v>
      </c>
      <c r="GL19" s="24">
        <f t="shared" ref="GL19" si="420">+GL18+GK19</f>
        <v>1.1949999999999987</v>
      </c>
      <c r="GM19" s="24">
        <f t="shared" ref="GM19" si="421">+GM18+GL19</f>
        <v>1.1949999999999987</v>
      </c>
      <c r="GN19" s="24">
        <f t="shared" ref="GN19" si="422">+GN18+GM19</f>
        <v>1.1949999999999987</v>
      </c>
      <c r="GO19" s="24">
        <f t="shared" ref="GO19" si="423">+GO18+GN19</f>
        <v>1.1949999999999987</v>
      </c>
      <c r="GP19" s="24">
        <f t="shared" ref="GP19" si="424">+GP18+GO19</f>
        <v>1.1949999999999987</v>
      </c>
      <c r="GQ19" s="24">
        <f t="shared" ref="GQ19" si="425">+GQ18+GP19</f>
        <v>1.1949999999999987</v>
      </c>
      <c r="GR19" s="24">
        <f t="shared" ref="GR19" si="426">+GR18+GQ19</f>
        <v>1.1949999999999987</v>
      </c>
      <c r="GS19" s="24">
        <f t="shared" ref="GS19" si="427">+GS18+GR19</f>
        <v>1.1949999999999987</v>
      </c>
      <c r="GT19" s="24">
        <f t="shared" ref="GT19" si="428">+GT18+GS19</f>
        <v>1.1949999999999987</v>
      </c>
      <c r="GU19" s="24">
        <f t="shared" ref="GU19" si="429">+GU18+GT19</f>
        <v>1.2099999999999986</v>
      </c>
      <c r="GV19" s="24">
        <f t="shared" ref="GV19" si="430">+GV18+GU19</f>
        <v>1.2099999999999986</v>
      </c>
      <c r="GW19" s="24">
        <f t="shared" ref="GW19" si="431">+GW18+GV19</f>
        <v>1.2099999999999986</v>
      </c>
      <c r="GX19" s="24">
        <f t="shared" ref="GX19" si="432">+GX18+GW19</f>
        <v>1.2099999999999986</v>
      </c>
      <c r="GY19" s="24">
        <f t="shared" ref="GY19" si="433">+GY18+GX19</f>
        <v>1.2099999999999986</v>
      </c>
      <c r="GZ19" s="24">
        <f t="shared" ref="GZ19" si="434">+GZ18+GY19</f>
        <v>1.2099999999999986</v>
      </c>
      <c r="HA19" s="24">
        <f t="shared" ref="HA19" si="435">+HA18+GZ19</f>
        <v>1.2099999999999986</v>
      </c>
      <c r="HB19" s="24">
        <f t="shared" ref="HB19" si="436">+HB18+HA19</f>
        <v>1.2099999999999986</v>
      </c>
      <c r="HC19" s="24">
        <f t="shared" ref="HC19" si="437">+HC18+HB19</f>
        <v>1.2099999999999986</v>
      </c>
      <c r="HD19" s="24">
        <f t="shared" ref="HD19" si="438">+HD18+HC19</f>
        <v>1.2099999999999986</v>
      </c>
      <c r="HE19" s="24">
        <f t="shared" ref="HE19" si="439">+HE18+HD19</f>
        <v>1.2099999999999986</v>
      </c>
      <c r="HF19" s="24">
        <f t="shared" ref="HF19" si="440">+HF18+HE19</f>
        <v>1.2099999999999986</v>
      </c>
      <c r="HG19" s="24">
        <f t="shared" ref="HG19" si="441">+HG18+HF19</f>
        <v>1.2249999999999985</v>
      </c>
      <c r="HH19" s="24">
        <f t="shared" ref="HH19" si="442">+HH18+HG19</f>
        <v>1.2249999999999985</v>
      </c>
      <c r="HI19" s="24">
        <f t="shared" ref="HI19" si="443">+HI18+HH19</f>
        <v>1.2249999999999985</v>
      </c>
      <c r="HJ19" s="24">
        <f t="shared" ref="HJ19" si="444">+HJ18+HI19</f>
        <v>1.2249999999999985</v>
      </c>
      <c r="HK19" s="24">
        <f t="shared" ref="HK19" si="445">+HK18+HJ19</f>
        <v>1.2249999999999985</v>
      </c>
      <c r="HL19" s="24">
        <f t="shared" ref="HL19" si="446">+HL18+HK19</f>
        <v>1.2249999999999985</v>
      </c>
      <c r="HM19" s="24">
        <f t="shared" ref="HM19" si="447">+HM18+HL19</f>
        <v>1.2249999999999985</v>
      </c>
      <c r="HN19" s="24">
        <f t="shared" ref="HN19" si="448">+HN18+HM19</f>
        <v>1.2249999999999985</v>
      </c>
      <c r="HO19" s="24">
        <f t="shared" ref="HO19" si="449">+HO18+HN19</f>
        <v>1.2249999999999985</v>
      </c>
      <c r="HP19" s="24">
        <f t="shared" ref="HP19" si="450">+HP18+HO19</f>
        <v>1.2249999999999985</v>
      </c>
      <c r="HQ19" s="24">
        <f t="shared" ref="HQ19" si="451">+HQ18+HP19</f>
        <v>1.2249999999999985</v>
      </c>
      <c r="HR19" s="24">
        <f t="shared" ref="HR19" si="452">+HR18+HQ19</f>
        <v>1.2249999999999985</v>
      </c>
      <c r="HS19" s="24">
        <f t="shared" ref="HS19" si="453">+HS18+HR19</f>
        <v>1.2399999999999984</v>
      </c>
      <c r="HT19" s="24">
        <f t="shared" ref="HT19" si="454">+HT18+HS19</f>
        <v>1.2399999999999984</v>
      </c>
      <c r="HU19" s="24">
        <f t="shared" ref="HU19" si="455">+HU18+HT19</f>
        <v>1.2399999999999984</v>
      </c>
      <c r="HV19" s="24">
        <f t="shared" ref="HV19" si="456">+HV18+HU19</f>
        <v>1.2399999999999984</v>
      </c>
      <c r="HW19" s="24">
        <f t="shared" ref="HW19" si="457">+HW18+HV19</f>
        <v>1.2399999999999984</v>
      </c>
      <c r="HX19" s="24">
        <f t="shared" ref="HX19" si="458">+HX18+HW19</f>
        <v>1.2399999999999984</v>
      </c>
      <c r="HY19" s="24">
        <f t="shared" ref="HY19" si="459">+HY18+HX19</f>
        <v>1.2399999999999984</v>
      </c>
      <c r="HZ19" s="24">
        <f t="shared" ref="HZ19" si="460">+HZ18+HY19</f>
        <v>1.2399999999999984</v>
      </c>
      <c r="IA19" s="24">
        <f t="shared" ref="IA19" si="461">+IA18+HZ19</f>
        <v>1.2399999999999984</v>
      </c>
      <c r="IB19" s="24">
        <f t="shared" ref="IB19" si="462">+IB18+IA19</f>
        <v>1.2399999999999984</v>
      </c>
      <c r="IC19" s="24">
        <f t="shared" ref="IC19" si="463">+IC18+IB19</f>
        <v>1.2399999999999984</v>
      </c>
      <c r="ID19" s="24">
        <f t="shared" ref="ID19" si="464">+ID18+IC19</f>
        <v>1.2399999999999984</v>
      </c>
      <c r="IE19" s="24">
        <f t="shared" ref="IE19" si="465">+IE18+ID19</f>
        <v>1.2549999999999983</v>
      </c>
      <c r="IF19" s="24">
        <f t="shared" ref="IF19" si="466">+IF18+IE19</f>
        <v>1.2549999999999983</v>
      </c>
      <c r="IG19" s="24">
        <f t="shared" ref="IG19" si="467">+IG18+IF19</f>
        <v>1.2549999999999983</v>
      </c>
      <c r="IH19" s="24">
        <f t="shared" ref="IH19" si="468">+IH18+IG19</f>
        <v>1.2549999999999983</v>
      </c>
      <c r="II19" s="24">
        <f t="shared" ref="II19" si="469">+II18+IH19</f>
        <v>1.2549999999999983</v>
      </c>
      <c r="IJ19" s="24">
        <f t="shared" ref="IJ19" si="470">+IJ18+II19</f>
        <v>1.2549999999999983</v>
      </c>
      <c r="IK19" s="24">
        <f t="shared" ref="IK19" si="471">+IK18+IJ19</f>
        <v>1.2549999999999983</v>
      </c>
      <c r="IL19" s="24">
        <f t="shared" ref="IL19" si="472">+IL18+IK19</f>
        <v>1.2549999999999983</v>
      </c>
      <c r="IM19" s="24">
        <f t="shared" ref="IM19" si="473">+IM18+IL19</f>
        <v>1.2549999999999983</v>
      </c>
      <c r="IN19" s="24">
        <f t="shared" ref="IN19" si="474">+IN18+IM19</f>
        <v>1.2549999999999983</v>
      </c>
      <c r="IO19" s="24">
        <f t="shared" ref="IO19" si="475">+IO18+IN19</f>
        <v>1.2549999999999983</v>
      </c>
      <c r="IP19" s="24">
        <f t="shared" ref="IP19" si="476">+IP18+IO19</f>
        <v>1.2549999999999983</v>
      </c>
      <c r="IQ19" s="24">
        <f t="shared" ref="IQ19" si="477">+IQ18+IP19</f>
        <v>1.2699999999999982</v>
      </c>
      <c r="IR19" s="24">
        <f t="shared" ref="IR19" si="478">+IR18+IQ19</f>
        <v>1.2699999999999982</v>
      </c>
      <c r="IS19" s="24">
        <f t="shared" ref="IS19" si="479">+IS18+IR19</f>
        <v>1.2699999999999982</v>
      </c>
      <c r="IT19" s="24">
        <f t="shared" ref="IT19" si="480">+IT18+IS19</f>
        <v>1.2699999999999982</v>
      </c>
      <c r="IU19" s="24">
        <f t="shared" ref="IU19" si="481">+IU18+IT19</f>
        <v>1.2699999999999982</v>
      </c>
      <c r="IV19" s="24">
        <f t="shared" ref="IV19" si="482">+IV18+IU19</f>
        <v>1.2699999999999982</v>
      </c>
      <c r="IW19" s="24">
        <f t="shared" ref="IW19" si="483">+IW18+IV19</f>
        <v>1.2699999999999982</v>
      </c>
      <c r="IX19" s="24">
        <f t="shared" ref="IX19" si="484">+IX18+IW19</f>
        <v>1.2699999999999982</v>
      </c>
      <c r="IY19" s="24">
        <f t="shared" ref="IY19" si="485">+IY18+IX19</f>
        <v>1.2699999999999982</v>
      </c>
      <c r="IZ19" s="24">
        <f t="shared" ref="IZ19" si="486">+IZ18+IY19</f>
        <v>1.2699999999999982</v>
      </c>
      <c r="JA19" s="24">
        <f t="shared" ref="JA19" si="487">+JA18+IZ19</f>
        <v>1.2699999999999982</v>
      </c>
      <c r="JB19" s="24">
        <f t="shared" ref="JB19" si="488">+JB18+JA19</f>
        <v>1.2699999999999982</v>
      </c>
      <c r="JC19" s="24">
        <f t="shared" ref="JC19" si="489">+JC18+JB19</f>
        <v>1.2849999999999981</v>
      </c>
      <c r="JD19" s="24">
        <f t="shared" ref="JD19" si="490">+JD18+JC19</f>
        <v>1.2849999999999981</v>
      </c>
      <c r="JE19" s="24">
        <f t="shared" ref="JE19" si="491">+JE18+JD19</f>
        <v>1.2849999999999981</v>
      </c>
      <c r="JF19" s="24">
        <f t="shared" ref="JF19" si="492">+JF18+JE19</f>
        <v>1.2849999999999981</v>
      </c>
      <c r="JG19" s="24">
        <f t="shared" ref="JG19" si="493">+JG18+JF19</f>
        <v>1.2849999999999981</v>
      </c>
      <c r="JH19" s="24">
        <f t="shared" ref="JH19" si="494">+JH18+JG19</f>
        <v>1.2849999999999981</v>
      </c>
      <c r="JI19" s="24">
        <f t="shared" ref="JI19" si="495">+JI18+JH19</f>
        <v>1.2849999999999981</v>
      </c>
      <c r="JJ19" s="24">
        <f t="shared" ref="JJ19" si="496">+JJ18+JI19</f>
        <v>1.2849999999999981</v>
      </c>
      <c r="JK19" s="24">
        <f t="shared" ref="JK19" si="497">+JK18+JJ19</f>
        <v>1.2849999999999981</v>
      </c>
      <c r="JL19" s="24">
        <f t="shared" ref="JL19" si="498">+JL18+JK19</f>
        <v>1.2849999999999981</v>
      </c>
      <c r="JM19" s="24">
        <f t="shared" ref="JM19" si="499">+JM18+JL19</f>
        <v>1.2849999999999981</v>
      </c>
      <c r="JN19" s="24">
        <f t="shared" ref="JN19" si="500">+JN18+JM19</f>
        <v>1.2849999999999981</v>
      </c>
      <c r="JO19" s="24">
        <f t="shared" ref="JO19" si="501">+JO18+JN19</f>
        <v>1.299999999999998</v>
      </c>
      <c r="JP19" s="24">
        <f t="shared" ref="JP19" si="502">+JP18+JO19</f>
        <v>1.299999999999998</v>
      </c>
      <c r="JQ19" s="1" t="s">
        <v>31</v>
      </c>
    </row>
    <row r="20" spans="2:277" ht="14.4" thickTop="1">
      <c r="U20" s="21"/>
      <c r="W20" s="44">
        <v>89</v>
      </c>
      <c r="X20" s="56">
        <v>4.6425270000000003</v>
      </c>
      <c r="Y20" s="57">
        <v>5.5008030000000003</v>
      </c>
      <c r="Z20" s="56">
        <f t="shared" si="2"/>
        <v>93.642527000000001</v>
      </c>
      <c r="AA20" s="57">
        <f t="shared" si="3"/>
        <v>94.500803000000005</v>
      </c>
      <c r="AB20" s="1">
        <f t="shared" si="0"/>
        <v>0</v>
      </c>
      <c r="AC20" s="1">
        <f t="shared" si="1"/>
        <v>0</v>
      </c>
      <c r="JQ20" s="1" t="s">
        <v>31</v>
      </c>
    </row>
    <row r="21" spans="2:277">
      <c r="U21" s="21"/>
      <c r="W21" s="44">
        <v>90</v>
      </c>
      <c r="X21" s="56">
        <v>4.3101019999999997</v>
      </c>
      <c r="Y21" s="57">
        <v>5.0657610000000002</v>
      </c>
      <c r="Z21" s="56">
        <f t="shared" si="2"/>
        <v>94.310102000000001</v>
      </c>
      <c r="AA21" s="57">
        <f t="shared" si="3"/>
        <v>95.065760999999995</v>
      </c>
      <c r="AB21" s="1">
        <f t="shared" si="0"/>
        <v>0</v>
      </c>
      <c r="AC21" s="1">
        <f t="shared" si="1"/>
        <v>0</v>
      </c>
      <c r="AG21" s="30" t="s">
        <v>46</v>
      </c>
      <c r="AH21" s="31">
        <f>+$P$27</f>
        <v>0</v>
      </c>
      <c r="AI21" s="32">
        <v>0</v>
      </c>
      <c r="AJ21" s="33">
        <f>+IF(MONTH(AJ11)=1,$AH$21,0)</f>
        <v>0</v>
      </c>
      <c r="AK21" s="33">
        <f t="shared" ref="AK21:AN21" si="503">+IF(MONTH(AK11)=1,$AH$21,0)</f>
        <v>0</v>
      </c>
      <c r="AL21" s="33">
        <f t="shared" si="503"/>
        <v>0</v>
      </c>
      <c r="AM21" s="33">
        <f t="shared" si="503"/>
        <v>0</v>
      </c>
      <c r="AN21" s="33">
        <f t="shared" si="503"/>
        <v>0</v>
      </c>
      <c r="AO21" s="33">
        <f t="shared" ref="AO21:CZ21" si="504">+IF(MONTH(AO11)=1,$AH$21,0)</f>
        <v>0</v>
      </c>
      <c r="AP21" s="33">
        <f t="shared" si="504"/>
        <v>0</v>
      </c>
      <c r="AQ21" s="33">
        <f t="shared" si="504"/>
        <v>0</v>
      </c>
      <c r="AR21" s="33">
        <f t="shared" si="504"/>
        <v>0</v>
      </c>
      <c r="AS21" s="33">
        <f t="shared" si="504"/>
        <v>0</v>
      </c>
      <c r="AT21" s="33">
        <f t="shared" si="504"/>
        <v>0</v>
      </c>
      <c r="AU21" s="33">
        <f t="shared" si="504"/>
        <v>0</v>
      </c>
      <c r="AV21" s="33">
        <f t="shared" si="504"/>
        <v>0</v>
      </c>
      <c r="AW21" s="33">
        <f t="shared" si="504"/>
        <v>0</v>
      </c>
      <c r="AX21" s="33">
        <f t="shared" si="504"/>
        <v>0</v>
      </c>
      <c r="AY21" s="33">
        <f t="shared" si="504"/>
        <v>0</v>
      </c>
      <c r="AZ21" s="33">
        <f t="shared" si="504"/>
        <v>0</v>
      </c>
      <c r="BA21" s="33">
        <f t="shared" si="504"/>
        <v>0</v>
      </c>
      <c r="BB21" s="33">
        <f t="shared" si="504"/>
        <v>0</v>
      </c>
      <c r="BC21" s="33">
        <f t="shared" si="504"/>
        <v>0</v>
      </c>
      <c r="BD21" s="33">
        <f t="shared" si="504"/>
        <v>0</v>
      </c>
      <c r="BE21" s="33">
        <f t="shared" si="504"/>
        <v>0</v>
      </c>
      <c r="BF21" s="33">
        <f t="shared" si="504"/>
        <v>0</v>
      </c>
      <c r="BG21" s="33">
        <f t="shared" si="504"/>
        <v>0</v>
      </c>
      <c r="BH21" s="33">
        <f t="shared" si="504"/>
        <v>0</v>
      </c>
      <c r="BI21" s="33">
        <f t="shared" si="504"/>
        <v>0</v>
      </c>
      <c r="BJ21" s="33">
        <f t="shared" si="504"/>
        <v>0</v>
      </c>
      <c r="BK21" s="33">
        <f t="shared" si="504"/>
        <v>0</v>
      </c>
      <c r="BL21" s="33">
        <f t="shared" si="504"/>
        <v>0</v>
      </c>
      <c r="BM21" s="33">
        <f t="shared" si="504"/>
        <v>0</v>
      </c>
      <c r="BN21" s="33">
        <f t="shared" si="504"/>
        <v>0</v>
      </c>
      <c r="BO21" s="33">
        <f t="shared" si="504"/>
        <v>0</v>
      </c>
      <c r="BP21" s="33">
        <f t="shared" si="504"/>
        <v>0</v>
      </c>
      <c r="BQ21" s="33">
        <f t="shared" si="504"/>
        <v>0</v>
      </c>
      <c r="BR21" s="33">
        <f t="shared" si="504"/>
        <v>0</v>
      </c>
      <c r="BS21" s="33">
        <f t="shared" si="504"/>
        <v>0</v>
      </c>
      <c r="BT21" s="33">
        <f t="shared" si="504"/>
        <v>0</v>
      </c>
      <c r="BU21" s="33">
        <f t="shared" si="504"/>
        <v>0</v>
      </c>
      <c r="BV21" s="33">
        <f t="shared" si="504"/>
        <v>0</v>
      </c>
      <c r="BW21" s="33">
        <f t="shared" si="504"/>
        <v>0</v>
      </c>
      <c r="BX21" s="33">
        <f t="shared" si="504"/>
        <v>0</v>
      </c>
      <c r="BY21" s="33">
        <f t="shared" si="504"/>
        <v>0</v>
      </c>
      <c r="BZ21" s="33">
        <f t="shared" si="504"/>
        <v>0</v>
      </c>
      <c r="CA21" s="33">
        <f t="shared" si="504"/>
        <v>0</v>
      </c>
      <c r="CB21" s="33">
        <f t="shared" si="504"/>
        <v>0</v>
      </c>
      <c r="CC21" s="33">
        <f t="shared" si="504"/>
        <v>0</v>
      </c>
      <c r="CD21" s="33">
        <f t="shared" si="504"/>
        <v>0</v>
      </c>
      <c r="CE21" s="33">
        <f t="shared" si="504"/>
        <v>0</v>
      </c>
      <c r="CF21" s="33">
        <f t="shared" si="504"/>
        <v>0</v>
      </c>
      <c r="CG21" s="33">
        <f t="shared" si="504"/>
        <v>0</v>
      </c>
      <c r="CH21" s="33">
        <f t="shared" si="504"/>
        <v>0</v>
      </c>
      <c r="CI21" s="33">
        <f t="shared" si="504"/>
        <v>0</v>
      </c>
      <c r="CJ21" s="33">
        <f t="shared" si="504"/>
        <v>0</v>
      </c>
      <c r="CK21" s="33">
        <f t="shared" si="504"/>
        <v>0</v>
      </c>
      <c r="CL21" s="33">
        <f t="shared" si="504"/>
        <v>0</v>
      </c>
      <c r="CM21" s="33">
        <f t="shared" si="504"/>
        <v>0</v>
      </c>
      <c r="CN21" s="33">
        <f t="shared" si="504"/>
        <v>0</v>
      </c>
      <c r="CO21" s="33">
        <f t="shared" si="504"/>
        <v>0</v>
      </c>
      <c r="CP21" s="33">
        <f t="shared" si="504"/>
        <v>0</v>
      </c>
      <c r="CQ21" s="33">
        <f t="shared" si="504"/>
        <v>0</v>
      </c>
      <c r="CR21" s="33">
        <f t="shared" si="504"/>
        <v>0</v>
      </c>
      <c r="CS21" s="33">
        <f t="shared" si="504"/>
        <v>0</v>
      </c>
      <c r="CT21" s="33">
        <f t="shared" si="504"/>
        <v>0</v>
      </c>
      <c r="CU21" s="33">
        <f t="shared" si="504"/>
        <v>0</v>
      </c>
      <c r="CV21" s="33">
        <f t="shared" si="504"/>
        <v>0</v>
      </c>
      <c r="CW21" s="33">
        <f t="shared" si="504"/>
        <v>0</v>
      </c>
      <c r="CX21" s="33">
        <f t="shared" si="504"/>
        <v>0</v>
      </c>
      <c r="CY21" s="33">
        <f t="shared" si="504"/>
        <v>0</v>
      </c>
      <c r="CZ21" s="33">
        <f t="shared" si="504"/>
        <v>0</v>
      </c>
      <c r="DA21" s="33">
        <f t="shared" ref="DA21:FL21" si="505">+IF(MONTH(DA11)=1,$AH$21,0)</f>
        <v>0</v>
      </c>
      <c r="DB21" s="33">
        <f t="shared" si="505"/>
        <v>0</v>
      </c>
      <c r="DC21" s="33">
        <f t="shared" si="505"/>
        <v>0</v>
      </c>
      <c r="DD21" s="33">
        <f t="shared" si="505"/>
        <v>0</v>
      </c>
      <c r="DE21" s="33">
        <f t="shared" si="505"/>
        <v>0</v>
      </c>
      <c r="DF21" s="33">
        <f t="shared" si="505"/>
        <v>0</v>
      </c>
      <c r="DG21" s="33">
        <f t="shared" si="505"/>
        <v>0</v>
      </c>
      <c r="DH21" s="33">
        <f t="shared" si="505"/>
        <v>0</v>
      </c>
      <c r="DI21" s="33">
        <f t="shared" si="505"/>
        <v>0</v>
      </c>
      <c r="DJ21" s="33">
        <f t="shared" si="505"/>
        <v>0</v>
      </c>
      <c r="DK21" s="33">
        <f t="shared" si="505"/>
        <v>0</v>
      </c>
      <c r="DL21" s="33">
        <f t="shared" si="505"/>
        <v>0</v>
      </c>
      <c r="DM21" s="33">
        <f t="shared" si="505"/>
        <v>0</v>
      </c>
      <c r="DN21" s="33">
        <f t="shared" si="505"/>
        <v>0</v>
      </c>
      <c r="DO21" s="33">
        <f t="shared" si="505"/>
        <v>0</v>
      </c>
      <c r="DP21" s="33">
        <f t="shared" si="505"/>
        <v>0</v>
      </c>
      <c r="DQ21" s="33">
        <f t="shared" si="505"/>
        <v>0</v>
      </c>
      <c r="DR21" s="33">
        <f t="shared" si="505"/>
        <v>0</v>
      </c>
      <c r="DS21" s="33">
        <f t="shared" si="505"/>
        <v>0</v>
      </c>
      <c r="DT21" s="33">
        <f t="shared" si="505"/>
        <v>0</v>
      </c>
      <c r="DU21" s="33">
        <f t="shared" si="505"/>
        <v>0</v>
      </c>
      <c r="DV21" s="33">
        <f t="shared" si="505"/>
        <v>0</v>
      </c>
      <c r="DW21" s="33">
        <f t="shared" si="505"/>
        <v>0</v>
      </c>
      <c r="DX21" s="33">
        <f t="shared" si="505"/>
        <v>0</v>
      </c>
      <c r="DY21" s="33">
        <f t="shared" si="505"/>
        <v>0</v>
      </c>
      <c r="DZ21" s="33">
        <f t="shared" si="505"/>
        <v>0</v>
      </c>
      <c r="EA21" s="33">
        <f t="shared" si="505"/>
        <v>0</v>
      </c>
      <c r="EB21" s="33">
        <f t="shared" si="505"/>
        <v>0</v>
      </c>
      <c r="EC21" s="33">
        <f t="shared" si="505"/>
        <v>0</v>
      </c>
      <c r="ED21" s="33">
        <f t="shared" si="505"/>
        <v>0</v>
      </c>
      <c r="EE21" s="33">
        <f t="shared" si="505"/>
        <v>0</v>
      </c>
      <c r="EF21" s="33">
        <f t="shared" si="505"/>
        <v>0</v>
      </c>
      <c r="EG21" s="33">
        <f t="shared" si="505"/>
        <v>0</v>
      </c>
      <c r="EH21" s="33">
        <f t="shared" si="505"/>
        <v>0</v>
      </c>
      <c r="EI21" s="33">
        <f t="shared" si="505"/>
        <v>0</v>
      </c>
      <c r="EJ21" s="33">
        <f t="shared" si="505"/>
        <v>0</v>
      </c>
      <c r="EK21" s="33">
        <f t="shared" si="505"/>
        <v>0</v>
      </c>
      <c r="EL21" s="33">
        <f t="shared" si="505"/>
        <v>0</v>
      </c>
      <c r="EM21" s="33">
        <f t="shared" si="505"/>
        <v>0</v>
      </c>
      <c r="EN21" s="33">
        <f t="shared" si="505"/>
        <v>0</v>
      </c>
      <c r="EO21" s="33">
        <f t="shared" si="505"/>
        <v>0</v>
      </c>
      <c r="EP21" s="33">
        <f t="shared" si="505"/>
        <v>0</v>
      </c>
      <c r="EQ21" s="33">
        <f t="shared" si="505"/>
        <v>0</v>
      </c>
      <c r="ER21" s="33">
        <f t="shared" si="505"/>
        <v>0</v>
      </c>
      <c r="ES21" s="33">
        <f t="shared" si="505"/>
        <v>0</v>
      </c>
      <c r="ET21" s="33">
        <f t="shared" si="505"/>
        <v>0</v>
      </c>
      <c r="EU21" s="33">
        <f t="shared" si="505"/>
        <v>0</v>
      </c>
      <c r="EV21" s="33">
        <f t="shared" si="505"/>
        <v>0</v>
      </c>
      <c r="EW21" s="33">
        <f t="shared" si="505"/>
        <v>0</v>
      </c>
      <c r="EX21" s="33">
        <f t="shared" si="505"/>
        <v>0</v>
      </c>
      <c r="EY21" s="33">
        <f t="shared" si="505"/>
        <v>0</v>
      </c>
      <c r="EZ21" s="33">
        <f t="shared" si="505"/>
        <v>0</v>
      </c>
      <c r="FA21" s="33">
        <f t="shared" si="505"/>
        <v>0</v>
      </c>
      <c r="FB21" s="33">
        <f t="shared" si="505"/>
        <v>0</v>
      </c>
      <c r="FC21" s="33">
        <f t="shared" si="505"/>
        <v>0</v>
      </c>
      <c r="FD21" s="33">
        <f t="shared" si="505"/>
        <v>0</v>
      </c>
      <c r="FE21" s="33">
        <f t="shared" si="505"/>
        <v>0</v>
      </c>
      <c r="FF21" s="33">
        <f t="shared" si="505"/>
        <v>0</v>
      </c>
      <c r="FG21" s="33">
        <f t="shared" si="505"/>
        <v>0</v>
      </c>
      <c r="FH21" s="33">
        <f t="shared" si="505"/>
        <v>0</v>
      </c>
      <c r="FI21" s="33">
        <f t="shared" si="505"/>
        <v>0</v>
      </c>
      <c r="FJ21" s="33">
        <f t="shared" si="505"/>
        <v>0</v>
      </c>
      <c r="FK21" s="33">
        <f t="shared" si="505"/>
        <v>0</v>
      </c>
      <c r="FL21" s="33">
        <f t="shared" si="505"/>
        <v>0</v>
      </c>
      <c r="FM21" s="33">
        <f t="shared" ref="FM21:HX21" si="506">+IF(MONTH(FM11)=1,$AH$21,0)</f>
        <v>0</v>
      </c>
      <c r="FN21" s="33">
        <f t="shared" si="506"/>
        <v>0</v>
      </c>
      <c r="FO21" s="33">
        <f t="shared" si="506"/>
        <v>0</v>
      </c>
      <c r="FP21" s="33">
        <f t="shared" si="506"/>
        <v>0</v>
      </c>
      <c r="FQ21" s="33">
        <f t="shared" si="506"/>
        <v>0</v>
      </c>
      <c r="FR21" s="33">
        <f t="shared" si="506"/>
        <v>0</v>
      </c>
      <c r="FS21" s="33">
        <f t="shared" si="506"/>
        <v>0</v>
      </c>
      <c r="FT21" s="33">
        <f t="shared" si="506"/>
        <v>0</v>
      </c>
      <c r="FU21" s="33">
        <f t="shared" si="506"/>
        <v>0</v>
      </c>
      <c r="FV21" s="33">
        <f t="shared" si="506"/>
        <v>0</v>
      </c>
      <c r="FW21" s="33">
        <f t="shared" si="506"/>
        <v>0</v>
      </c>
      <c r="FX21" s="33">
        <f t="shared" si="506"/>
        <v>0</v>
      </c>
      <c r="FY21" s="33">
        <f t="shared" si="506"/>
        <v>0</v>
      </c>
      <c r="FZ21" s="33">
        <f t="shared" si="506"/>
        <v>0</v>
      </c>
      <c r="GA21" s="33">
        <f t="shared" si="506"/>
        <v>0</v>
      </c>
      <c r="GB21" s="33">
        <f t="shared" si="506"/>
        <v>0</v>
      </c>
      <c r="GC21" s="33">
        <f t="shared" si="506"/>
        <v>0</v>
      </c>
      <c r="GD21" s="33">
        <f t="shared" si="506"/>
        <v>0</v>
      </c>
      <c r="GE21" s="33">
        <f t="shared" si="506"/>
        <v>0</v>
      </c>
      <c r="GF21" s="33">
        <f t="shared" si="506"/>
        <v>0</v>
      </c>
      <c r="GG21" s="33">
        <f t="shared" si="506"/>
        <v>0</v>
      </c>
      <c r="GH21" s="33">
        <f t="shared" si="506"/>
        <v>0</v>
      </c>
      <c r="GI21" s="33">
        <f t="shared" si="506"/>
        <v>0</v>
      </c>
      <c r="GJ21" s="33">
        <f t="shared" si="506"/>
        <v>0</v>
      </c>
      <c r="GK21" s="33">
        <f t="shared" si="506"/>
        <v>0</v>
      </c>
      <c r="GL21" s="33">
        <f t="shared" si="506"/>
        <v>0</v>
      </c>
      <c r="GM21" s="33">
        <f t="shared" si="506"/>
        <v>0</v>
      </c>
      <c r="GN21" s="33">
        <f t="shared" si="506"/>
        <v>0</v>
      </c>
      <c r="GO21" s="33">
        <f t="shared" si="506"/>
        <v>0</v>
      </c>
      <c r="GP21" s="33">
        <f t="shared" si="506"/>
        <v>0</v>
      </c>
      <c r="GQ21" s="33">
        <f t="shared" si="506"/>
        <v>0</v>
      </c>
      <c r="GR21" s="33">
        <f t="shared" si="506"/>
        <v>0</v>
      </c>
      <c r="GS21" s="33">
        <f t="shared" si="506"/>
        <v>0</v>
      </c>
      <c r="GT21" s="33">
        <f t="shared" si="506"/>
        <v>0</v>
      </c>
      <c r="GU21" s="33">
        <f t="shared" si="506"/>
        <v>0</v>
      </c>
      <c r="GV21" s="33">
        <f t="shared" si="506"/>
        <v>0</v>
      </c>
      <c r="GW21" s="33">
        <f t="shared" si="506"/>
        <v>0</v>
      </c>
      <c r="GX21" s="33">
        <f t="shared" si="506"/>
        <v>0</v>
      </c>
      <c r="GY21" s="33">
        <f t="shared" si="506"/>
        <v>0</v>
      </c>
      <c r="GZ21" s="33">
        <f t="shared" si="506"/>
        <v>0</v>
      </c>
      <c r="HA21" s="33">
        <f t="shared" si="506"/>
        <v>0</v>
      </c>
      <c r="HB21" s="33">
        <f t="shared" si="506"/>
        <v>0</v>
      </c>
      <c r="HC21" s="33">
        <f t="shared" si="506"/>
        <v>0</v>
      </c>
      <c r="HD21" s="33">
        <f t="shared" si="506"/>
        <v>0</v>
      </c>
      <c r="HE21" s="33">
        <f t="shared" si="506"/>
        <v>0</v>
      </c>
      <c r="HF21" s="33">
        <f t="shared" si="506"/>
        <v>0</v>
      </c>
      <c r="HG21" s="33">
        <f t="shared" si="506"/>
        <v>0</v>
      </c>
      <c r="HH21" s="33">
        <f t="shared" si="506"/>
        <v>0</v>
      </c>
      <c r="HI21" s="33">
        <f t="shared" si="506"/>
        <v>0</v>
      </c>
      <c r="HJ21" s="33">
        <f t="shared" si="506"/>
        <v>0</v>
      </c>
      <c r="HK21" s="33">
        <f t="shared" si="506"/>
        <v>0</v>
      </c>
      <c r="HL21" s="33">
        <f t="shared" si="506"/>
        <v>0</v>
      </c>
      <c r="HM21" s="33">
        <f t="shared" si="506"/>
        <v>0</v>
      </c>
      <c r="HN21" s="33">
        <f t="shared" si="506"/>
        <v>0</v>
      </c>
      <c r="HO21" s="33">
        <f t="shared" si="506"/>
        <v>0</v>
      </c>
      <c r="HP21" s="33">
        <f t="shared" si="506"/>
        <v>0</v>
      </c>
      <c r="HQ21" s="33">
        <f t="shared" si="506"/>
        <v>0</v>
      </c>
      <c r="HR21" s="33">
        <f t="shared" si="506"/>
        <v>0</v>
      </c>
      <c r="HS21" s="33">
        <f t="shared" si="506"/>
        <v>0</v>
      </c>
      <c r="HT21" s="33">
        <f t="shared" si="506"/>
        <v>0</v>
      </c>
      <c r="HU21" s="33">
        <f t="shared" si="506"/>
        <v>0</v>
      </c>
      <c r="HV21" s="33">
        <f t="shared" si="506"/>
        <v>0</v>
      </c>
      <c r="HW21" s="33">
        <f t="shared" si="506"/>
        <v>0</v>
      </c>
      <c r="HX21" s="33">
        <f t="shared" si="506"/>
        <v>0</v>
      </c>
      <c r="HY21" s="33">
        <f t="shared" ref="HY21:JC21" si="507">+IF(MONTH(HY11)=1,$AH$21,0)</f>
        <v>0</v>
      </c>
      <c r="HZ21" s="33">
        <f t="shared" si="507"/>
        <v>0</v>
      </c>
      <c r="IA21" s="33">
        <f t="shared" si="507"/>
        <v>0</v>
      </c>
      <c r="IB21" s="33">
        <f t="shared" si="507"/>
        <v>0</v>
      </c>
      <c r="IC21" s="33">
        <f t="shared" si="507"/>
        <v>0</v>
      </c>
      <c r="ID21" s="33">
        <f t="shared" si="507"/>
        <v>0</v>
      </c>
      <c r="IE21" s="33">
        <f t="shared" si="507"/>
        <v>0</v>
      </c>
      <c r="IF21" s="33">
        <f t="shared" si="507"/>
        <v>0</v>
      </c>
      <c r="IG21" s="33">
        <f t="shared" si="507"/>
        <v>0</v>
      </c>
      <c r="IH21" s="33">
        <f t="shared" si="507"/>
        <v>0</v>
      </c>
      <c r="II21" s="33">
        <f t="shared" si="507"/>
        <v>0</v>
      </c>
      <c r="IJ21" s="33">
        <f t="shared" si="507"/>
        <v>0</v>
      </c>
      <c r="IK21" s="33">
        <f t="shared" si="507"/>
        <v>0</v>
      </c>
      <c r="IL21" s="33">
        <f t="shared" si="507"/>
        <v>0</v>
      </c>
      <c r="IM21" s="33">
        <f t="shared" si="507"/>
        <v>0</v>
      </c>
      <c r="IN21" s="33">
        <f t="shared" si="507"/>
        <v>0</v>
      </c>
      <c r="IO21" s="33">
        <f t="shared" si="507"/>
        <v>0</v>
      </c>
      <c r="IP21" s="33">
        <f t="shared" si="507"/>
        <v>0</v>
      </c>
      <c r="IQ21" s="33">
        <f t="shared" si="507"/>
        <v>0</v>
      </c>
      <c r="IR21" s="33">
        <f t="shared" si="507"/>
        <v>0</v>
      </c>
      <c r="IS21" s="33">
        <f t="shared" si="507"/>
        <v>0</v>
      </c>
      <c r="IT21" s="33">
        <f t="shared" si="507"/>
        <v>0</v>
      </c>
      <c r="IU21" s="33">
        <f t="shared" si="507"/>
        <v>0</v>
      </c>
      <c r="IV21" s="33">
        <f t="shared" si="507"/>
        <v>0</v>
      </c>
      <c r="IW21" s="33">
        <f t="shared" si="507"/>
        <v>0</v>
      </c>
      <c r="IX21" s="33">
        <f t="shared" si="507"/>
        <v>0</v>
      </c>
      <c r="IY21" s="33">
        <f t="shared" si="507"/>
        <v>0</v>
      </c>
      <c r="IZ21" s="33">
        <f t="shared" si="507"/>
        <v>0</v>
      </c>
      <c r="JA21" s="33">
        <f t="shared" si="507"/>
        <v>0</v>
      </c>
      <c r="JB21" s="33">
        <f t="shared" si="507"/>
        <v>0</v>
      </c>
      <c r="JC21" s="33">
        <f t="shared" si="507"/>
        <v>0</v>
      </c>
      <c r="JD21" s="33">
        <f t="shared" ref="JD21:JM21" si="508">+IF(MONTH(JD11)=1,$AH$21,0)</f>
        <v>0</v>
      </c>
      <c r="JE21" s="33">
        <f t="shared" si="508"/>
        <v>0</v>
      </c>
      <c r="JF21" s="33">
        <f t="shared" si="508"/>
        <v>0</v>
      </c>
      <c r="JG21" s="33">
        <f t="shared" si="508"/>
        <v>0</v>
      </c>
      <c r="JH21" s="33">
        <f t="shared" si="508"/>
        <v>0</v>
      </c>
      <c r="JI21" s="33">
        <f t="shared" si="508"/>
        <v>0</v>
      </c>
      <c r="JJ21" s="33">
        <f t="shared" si="508"/>
        <v>0</v>
      </c>
      <c r="JK21" s="33">
        <f t="shared" si="508"/>
        <v>0</v>
      </c>
      <c r="JL21" s="33">
        <f t="shared" si="508"/>
        <v>0</v>
      </c>
      <c r="JM21" s="33">
        <f t="shared" si="508"/>
        <v>0</v>
      </c>
      <c r="JN21" s="33">
        <f t="shared" ref="JN21:JP21" si="509">+IF(MONTH(JN11)=1,$AH$21,0)</f>
        <v>0</v>
      </c>
      <c r="JO21" s="33">
        <f t="shared" si="509"/>
        <v>0</v>
      </c>
      <c r="JP21" s="33">
        <f t="shared" si="509"/>
        <v>0</v>
      </c>
      <c r="JQ21" s="1" t="s">
        <v>31</v>
      </c>
    </row>
    <row r="22" spans="2:277">
      <c r="I22" s="40" t="s">
        <v>0</v>
      </c>
      <c r="J22" s="41">
        <f>SUM(J23:J27)</f>
        <v>-17300</v>
      </c>
      <c r="K22" s="42"/>
      <c r="L22" s="41"/>
      <c r="M22" s="41"/>
      <c r="U22" s="21"/>
      <c r="W22" s="44">
        <v>91</v>
      </c>
      <c r="X22" s="56">
        <v>3.9998580000000001</v>
      </c>
      <c r="Y22" s="57">
        <v>4.6733529999999996</v>
      </c>
      <c r="Z22" s="56">
        <f t="shared" si="2"/>
        <v>94.999858000000003</v>
      </c>
      <c r="AA22" s="57">
        <f t="shared" si="3"/>
        <v>95.673353000000006</v>
      </c>
      <c r="AB22" s="1">
        <f t="shared" si="0"/>
        <v>0</v>
      </c>
      <c r="AC22" s="1">
        <f t="shared" si="1"/>
        <v>0</v>
      </c>
      <c r="AG22" s="23" t="s">
        <v>47</v>
      </c>
      <c r="AH22" s="24">
        <v>1</v>
      </c>
      <c r="AI22" s="24">
        <f>+AI21+AH22</f>
        <v>1</v>
      </c>
      <c r="AJ22" s="24">
        <f t="shared" ref="AJ22:CU22" si="510">+AJ21+AI22</f>
        <v>1</v>
      </c>
      <c r="AK22" s="24">
        <f t="shared" si="510"/>
        <v>1</v>
      </c>
      <c r="AL22" s="24">
        <f t="shared" si="510"/>
        <v>1</v>
      </c>
      <c r="AM22" s="24">
        <f t="shared" si="510"/>
        <v>1</v>
      </c>
      <c r="AN22" s="24">
        <f t="shared" si="510"/>
        <v>1</v>
      </c>
      <c r="AO22" s="24">
        <f t="shared" si="510"/>
        <v>1</v>
      </c>
      <c r="AP22" s="24">
        <f t="shared" si="510"/>
        <v>1</v>
      </c>
      <c r="AQ22" s="24">
        <f t="shared" si="510"/>
        <v>1</v>
      </c>
      <c r="AR22" s="24">
        <f t="shared" si="510"/>
        <v>1</v>
      </c>
      <c r="AS22" s="24">
        <f t="shared" si="510"/>
        <v>1</v>
      </c>
      <c r="AT22" s="24">
        <f t="shared" si="510"/>
        <v>1</v>
      </c>
      <c r="AU22" s="24">
        <f t="shared" si="510"/>
        <v>1</v>
      </c>
      <c r="AV22" s="24">
        <f t="shared" si="510"/>
        <v>1</v>
      </c>
      <c r="AW22" s="24">
        <f t="shared" si="510"/>
        <v>1</v>
      </c>
      <c r="AX22" s="24">
        <f t="shared" si="510"/>
        <v>1</v>
      </c>
      <c r="AY22" s="24">
        <f t="shared" si="510"/>
        <v>1</v>
      </c>
      <c r="AZ22" s="24">
        <f t="shared" si="510"/>
        <v>1</v>
      </c>
      <c r="BA22" s="24">
        <f t="shared" si="510"/>
        <v>1</v>
      </c>
      <c r="BB22" s="24">
        <f t="shared" si="510"/>
        <v>1</v>
      </c>
      <c r="BC22" s="24">
        <f t="shared" si="510"/>
        <v>1</v>
      </c>
      <c r="BD22" s="24">
        <f t="shared" si="510"/>
        <v>1</v>
      </c>
      <c r="BE22" s="24">
        <f t="shared" si="510"/>
        <v>1</v>
      </c>
      <c r="BF22" s="24">
        <f t="shared" si="510"/>
        <v>1</v>
      </c>
      <c r="BG22" s="24">
        <f t="shared" si="510"/>
        <v>1</v>
      </c>
      <c r="BH22" s="24">
        <f t="shared" si="510"/>
        <v>1</v>
      </c>
      <c r="BI22" s="24">
        <f t="shared" si="510"/>
        <v>1</v>
      </c>
      <c r="BJ22" s="24">
        <f t="shared" si="510"/>
        <v>1</v>
      </c>
      <c r="BK22" s="24">
        <f t="shared" si="510"/>
        <v>1</v>
      </c>
      <c r="BL22" s="24">
        <f t="shared" si="510"/>
        <v>1</v>
      </c>
      <c r="BM22" s="24">
        <f t="shared" si="510"/>
        <v>1</v>
      </c>
      <c r="BN22" s="24">
        <f t="shared" si="510"/>
        <v>1</v>
      </c>
      <c r="BO22" s="24">
        <f t="shared" si="510"/>
        <v>1</v>
      </c>
      <c r="BP22" s="24">
        <f t="shared" si="510"/>
        <v>1</v>
      </c>
      <c r="BQ22" s="24">
        <f t="shared" si="510"/>
        <v>1</v>
      </c>
      <c r="BR22" s="24">
        <f t="shared" si="510"/>
        <v>1</v>
      </c>
      <c r="BS22" s="24">
        <f t="shared" si="510"/>
        <v>1</v>
      </c>
      <c r="BT22" s="24">
        <f t="shared" si="510"/>
        <v>1</v>
      </c>
      <c r="BU22" s="24">
        <f t="shared" si="510"/>
        <v>1</v>
      </c>
      <c r="BV22" s="24">
        <f t="shared" si="510"/>
        <v>1</v>
      </c>
      <c r="BW22" s="24">
        <f t="shared" si="510"/>
        <v>1</v>
      </c>
      <c r="BX22" s="24">
        <f t="shared" si="510"/>
        <v>1</v>
      </c>
      <c r="BY22" s="24">
        <f t="shared" si="510"/>
        <v>1</v>
      </c>
      <c r="BZ22" s="24">
        <f t="shared" si="510"/>
        <v>1</v>
      </c>
      <c r="CA22" s="24">
        <f t="shared" si="510"/>
        <v>1</v>
      </c>
      <c r="CB22" s="24">
        <f t="shared" si="510"/>
        <v>1</v>
      </c>
      <c r="CC22" s="24">
        <f t="shared" si="510"/>
        <v>1</v>
      </c>
      <c r="CD22" s="24">
        <f t="shared" si="510"/>
        <v>1</v>
      </c>
      <c r="CE22" s="24">
        <f t="shared" si="510"/>
        <v>1</v>
      </c>
      <c r="CF22" s="24">
        <f t="shared" si="510"/>
        <v>1</v>
      </c>
      <c r="CG22" s="24">
        <f t="shared" si="510"/>
        <v>1</v>
      </c>
      <c r="CH22" s="24">
        <f t="shared" si="510"/>
        <v>1</v>
      </c>
      <c r="CI22" s="24">
        <f t="shared" si="510"/>
        <v>1</v>
      </c>
      <c r="CJ22" s="24">
        <f t="shared" si="510"/>
        <v>1</v>
      </c>
      <c r="CK22" s="24">
        <f t="shared" si="510"/>
        <v>1</v>
      </c>
      <c r="CL22" s="24">
        <f t="shared" si="510"/>
        <v>1</v>
      </c>
      <c r="CM22" s="24">
        <f t="shared" si="510"/>
        <v>1</v>
      </c>
      <c r="CN22" s="24">
        <f t="shared" si="510"/>
        <v>1</v>
      </c>
      <c r="CO22" s="24">
        <f t="shared" si="510"/>
        <v>1</v>
      </c>
      <c r="CP22" s="24">
        <f t="shared" si="510"/>
        <v>1</v>
      </c>
      <c r="CQ22" s="24">
        <f t="shared" si="510"/>
        <v>1</v>
      </c>
      <c r="CR22" s="24">
        <f t="shared" si="510"/>
        <v>1</v>
      </c>
      <c r="CS22" s="24">
        <f t="shared" si="510"/>
        <v>1</v>
      </c>
      <c r="CT22" s="24">
        <f t="shared" si="510"/>
        <v>1</v>
      </c>
      <c r="CU22" s="24">
        <f t="shared" si="510"/>
        <v>1</v>
      </c>
      <c r="CV22" s="24">
        <f t="shared" ref="CV22:FG22" si="511">+CV21+CU22</f>
        <v>1</v>
      </c>
      <c r="CW22" s="24">
        <f t="shared" si="511"/>
        <v>1</v>
      </c>
      <c r="CX22" s="24">
        <f t="shared" si="511"/>
        <v>1</v>
      </c>
      <c r="CY22" s="24">
        <f t="shared" si="511"/>
        <v>1</v>
      </c>
      <c r="CZ22" s="24">
        <f t="shared" si="511"/>
        <v>1</v>
      </c>
      <c r="DA22" s="24">
        <f t="shared" si="511"/>
        <v>1</v>
      </c>
      <c r="DB22" s="24">
        <f t="shared" si="511"/>
        <v>1</v>
      </c>
      <c r="DC22" s="24">
        <f t="shared" si="511"/>
        <v>1</v>
      </c>
      <c r="DD22" s="24">
        <f t="shared" si="511"/>
        <v>1</v>
      </c>
      <c r="DE22" s="24">
        <f t="shared" si="511"/>
        <v>1</v>
      </c>
      <c r="DF22" s="24">
        <f t="shared" si="511"/>
        <v>1</v>
      </c>
      <c r="DG22" s="24">
        <f t="shared" si="511"/>
        <v>1</v>
      </c>
      <c r="DH22" s="24">
        <f t="shared" si="511"/>
        <v>1</v>
      </c>
      <c r="DI22" s="24">
        <f t="shared" si="511"/>
        <v>1</v>
      </c>
      <c r="DJ22" s="24">
        <f t="shared" si="511"/>
        <v>1</v>
      </c>
      <c r="DK22" s="24">
        <f t="shared" si="511"/>
        <v>1</v>
      </c>
      <c r="DL22" s="24">
        <f t="shared" si="511"/>
        <v>1</v>
      </c>
      <c r="DM22" s="24">
        <f t="shared" si="511"/>
        <v>1</v>
      </c>
      <c r="DN22" s="24">
        <f t="shared" si="511"/>
        <v>1</v>
      </c>
      <c r="DO22" s="24">
        <f t="shared" si="511"/>
        <v>1</v>
      </c>
      <c r="DP22" s="24">
        <f t="shared" si="511"/>
        <v>1</v>
      </c>
      <c r="DQ22" s="24">
        <f t="shared" si="511"/>
        <v>1</v>
      </c>
      <c r="DR22" s="24">
        <f t="shared" si="511"/>
        <v>1</v>
      </c>
      <c r="DS22" s="24">
        <f t="shared" si="511"/>
        <v>1</v>
      </c>
      <c r="DT22" s="24">
        <f t="shared" si="511"/>
        <v>1</v>
      </c>
      <c r="DU22" s="24">
        <f t="shared" si="511"/>
        <v>1</v>
      </c>
      <c r="DV22" s="24">
        <f t="shared" si="511"/>
        <v>1</v>
      </c>
      <c r="DW22" s="24">
        <f t="shared" si="511"/>
        <v>1</v>
      </c>
      <c r="DX22" s="24">
        <f t="shared" si="511"/>
        <v>1</v>
      </c>
      <c r="DY22" s="24">
        <f t="shared" si="511"/>
        <v>1</v>
      </c>
      <c r="DZ22" s="24">
        <f t="shared" si="511"/>
        <v>1</v>
      </c>
      <c r="EA22" s="24">
        <f t="shared" si="511"/>
        <v>1</v>
      </c>
      <c r="EB22" s="24">
        <f t="shared" si="511"/>
        <v>1</v>
      </c>
      <c r="EC22" s="24">
        <f t="shared" si="511"/>
        <v>1</v>
      </c>
      <c r="ED22" s="24">
        <f t="shared" si="511"/>
        <v>1</v>
      </c>
      <c r="EE22" s="24">
        <f t="shared" si="511"/>
        <v>1</v>
      </c>
      <c r="EF22" s="24">
        <f t="shared" si="511"/>
        <v>1</v>
      </c>
      <c r="EG22" s="24">
        <f t="shared" si="511"/>
        <v>1</v>
      </c>
      <c r="EH22" s="24">
        <f t="shared" si="511"/>
        <v>1</v>
      </c>
      <c r="EI22" s="24">
        <f t="shared" si="511"/>
        <v>1</v>
      </c>
      <c r="EJ22" s="24">
        <f t="shared" si="511"/>
        <v>1</v>
      </c>
      <c r="EK22" s="24">
        <f t="shared" si="511"/>
        <v>1</v>
      </c>
      <c r="EL22" s="24">
        <f t="shared" si="511"/>
        <v>1</v>
      </c>
      <c r="EM22" s="24">
        <f t="shared" si="511"/>
        <v>1</v>
      </c>
      <c r="EN22" s="24">
        <f t="shared" si="511"/>
        <v>1</v>
      </c>
      <c r="EO22" s="24">
        <f t="shared" si="511"/>
        <v>1</v>
      </c>
      <c r="EP22" s="24">
        <f t="shared" si="511"/>
        <v>1</v>
      </c>
      <c r="EQ22" s="24">
        <f t="shared" si="511"/>
        <v>1</v>
      </c>
      <c r="ER22" s="24">
        <f t="shared" si="511"/>
        <v>1</v>
      </c>
      <c r="ES22" s="24">
        <f t="shared" si="511"/>
        <v>1</v>
      </c>
      <c r="ET22" s="24">
        <f t="shared" si="511"/>
        <v>1</v>
      </c>
      <c r="EU22" s="24">
        <f t="shared" si="511"/>
        <v>1</v>
      </c>
      <c r="EV22" s="24">
        <f t="shared" si="511"/>
        <v>1</v>
      </c>
      <c r="EW22" s="24">
        <f t="shared" si="511"/>
        <v>1</v>
      </c>
      <c r="EX22" s="24">
        <f t="shared" si="511"/>
        <v>1</v>
      </c>
      <c r="EY22" s="24">
        <f t="shared" si="511"/>
        <v>1</v>
      </c>
      <c r="EZ22" s="24">
        <f t="shared" si="511"/>
        <v>1</v>
      </c>
      <c r="FA22" s="24">
        <f t="shared" si="511"/>
        <v>1</v>
      </c>
      <c r="FB22" s="24">
        <f t="shared" si="511"/>
        <v>1</v>
      </c>
      <c r="FC22" s="24">
        <f t="shared" si="511"/>
        <v>1</v>
      </c>
      <c r="FD22" s="24">
        <f t="shared" si="511"/>
        <v>1</v>
      </c>
      <c r="FE22" s="24">
        <f t="shared" si="511"/>
        <v>1</v>
      </c>
      <c r="FF22" s="24">
        <f t="shared" si="511"/>
        <v>1</v>
      </c>
      <c r="FG22" s="24">
        <f t="shared" si="511"/>
        <v>1</v>
      </c>
      <c r="FH22" s="24">
        <f t="shared" ref="FH22:HS22" si="512">+FH21+FG22</f>
        <v>1</v>
      </c>
      <c r="FI22" s="24">
        <f t="shared" si="512"/>
        <v>1</v>
      </c>
      <c r="FJ22" s="24">
        <f t="shared" si="512"/>
        <v>1</v>
      </c>
      <c r="FK22" s="24">
        <f t="shared" si="512"/>
        <v>1</v>
      </c>
      <c r="FL22" s="24">
        <f t="shared" si="512"/>
        <v>1</v>
      </c>
      <c r="FM22" s="24">
        <f t="shared" si="512"/>
        <v>1</v>
      </c>
      <c r="FN22" s="24">
        <f t="shared" si="512"/>
        <v>1</v>
      </c>
      <c r="FO22" s="24">
        <f t="shared" si="512"/>
        <v>1</v>
      </c>
      <c r="FP22" s="24">
        <f t="shared" si="512"/>
        <v>1</v>
      </c>
      <c r="FQ22" s="24">
        <f t="shared" si="512"/>
        <v>1</v>
      </c>
      <c r="FR22" s="24">
        <f t="shared" si="512"/>
        <v>1</v>
      </c>
      <c r="FS22" s="24">
        <f t="shared" si="512"/>
        <v>1</v>
      </c>
      <c r="FT22" s="24">
        <f t="shared" si="512"/>
        <v>1</v>
      </c>
      <c r="FU22" s="24">
        <f t="shared" si="512"/>
        <v>1</v>
      </c>
      <c r="FV22" s="24">
        <f t="shared" si="512"/>
        <v>1</v>
      </c>
      <c r="FW22" s="24">
        <f t="shared" si="512"/>
        <v>1</v>
      </c>
      <c r="FX22" s="24">
        <f t="shared" si="512"/>
        <v>1</v>
      </c>
      <c r="FY22" s="24">
        <f t="shared" si="512"/>
        <v>1</v>
      </c>
      <c r="FZ22" s="24">
        <f t="shared" si="512"/>
        <v>1</v>
      </c>
      <c r="GA22" s="24">
        <f t="shared" si="512"/>
        <v>1</v>
      </c>
      <c r="GB22" s="24">
        <f t="shared" si="512"/>
        <v>1</v>
      </c>
      <c r="GC22" s="24">
        <f t="shared" si="512"/>
        <v>1</v>
      </c>
      <c r="GD22" s="24">
        <f t="shared" si="512"/>
        <v>1</v>
      </c>
      <c r="GE22" s="24">
        <f t="shared" si="512"/>
        <v>1</v>
      </c>
      <c r="GF22" s="24">
        <f t="shared" si="512"/>
        <v>1</v>
      </c>
      <c r="GG22" s="24">
        <f t="shared" si="512"/>
        <v>1</v>
      </c>
      <c r="GH22" s="24">
        <f t="shared" si="512"/>
        <v>1</v>
      </c>
      <c r="GI22" s="24">
        <f t="shared" si="512"/>
        <v>1</v>
      </c>
      <c r="GJ22" s="24">
        <f t="shared" si="512"/>
        <v>1</v>
      </c>
      <c r="GK22" s="24">
        <f t="shared" si="512"/>
        <v>1</v>
      </c>
      <c r="GL22" s="24">
        <f t="shared" si="512"/>
        <v>1</v>
      </c>
      <c r="GM22" s="24">
        <f t="shared" si="512"/>
        <v>1</v>
      </c>
      <c r="GN22" s="24">
        <f t="shared" si="512"/>
        <v>1</v>
      </c>
      <c r="GO22" s="24">
        <f t="shared" si="512"/>
        <v>1</v>
      </c>
      <c r="GP22" s="24">
        <f t="shared" si="512"/>
        <v>1</v>
      </c>
      <c r="GQ22" s="24">
        <f t="shared" si="512"/>
        <v>1</v>
      </c>
      <c r="GR22" s="24">
        <f t="shared" si="512"/>
        <v>1</v>
      </c>
      <c r="GS22" s="24">
        <f t="shared" si="512"/>
        <v>1</v>
      </c>
      <c r="GT22" s="24">
        <f t="shared" si="512"/>
        <v>1</v>
      </c>
      <c r="GU22" s="24">
        <f t="shared" si="512"/>
        <v>1</v>
      </c>
      <c r="GV22" s="24">
        <f t="shared" si="512"/>
        <v>1</v>
      </c>
      <c r="GW22" s="24">
        <f t="shared" si="512"/>
        <v>1</v>
      </c>
      <c r="GX22" s="24">
        <f t="shared" si="512"/>
        <v>1</v>
      </c>
      <c r="GY22" s="24">
        <f t="shared" si="512"/>
        <v>1</v>
      </c>
      <c r="GZ22" s="24">
        <f t="shared" si="512"/>
        <v>1</v>
      </c>
      <c r="HA22" s="24">
        <f t="shared" si="512"/>
        <v>1</v>
      </c>
      <c r="HB22" s="24">
        <f t="shared" si="512"/>
        <v>1</v>
      </c>
      <c r="HC22" s="24">
        <f t="shared" si="512"/>
        <v>1</v>
      </c>
      <c r="HD22" s="24">
        <f t="shared" si="512"/>
        <v>1</v>
      </c>
      <c r="HE22" s="24">
        <f t="shared" si="512"/>
        <v>1</v>
      </c>
      <c r="HF22" s="24">
        <f t="shared" si="512"/>
        <v>1</v>
      </c>
      <c r="HG22" s="24">
        <f t="shared" si="512"/>
        <v>1</v>
      </c>
      <c r="HH22" s="24">
        <f t="shared" si="512"/>
        <v>1</v>
      </c>
      <c r="HI22" s="24">
        <f t="shared" si="512"/>
        <v>1</v>
      </c>
      <c r="HJ22" s="24">
        <f t="shared" si="512"/>
        <v>1</v>
      </c>
      <c r="HK22" s="24">
        <f t="shared" si="512"/>
        <v>1</v>
      </c>
      <c r="HL22" s="24">
        <f t="shared" si="512"/>
        <v>1</v>
      </c>
      <c r="HM22" s="24">
        <f t="shared" si="512"/>
        <v>1</v>
      </c>
      <c r="HN22" s="24">
        <f t="shared" si="512"/>
        <v>1</v>
      </c>
      <c r="HO22" s="24">
        <f t="shared" si="512"/>
        <v>1</v>
      </c>
      <c r="HP22" s="24">
        <f t="shared" si="512"/>
        <v>1</v>
      </c>
      <c r="HQ22" s="24">
        <f t="shared" si="512"/>
        <v>1</v>
      </c>
      <c r="HR22" s="24">
        <f t="shared" si="512"/>
        <v>1</v>
      </c>
      <c r="HS22" s="24">
        <f t="shared" si="512"/>
        <v>1</v>
      </c>
      <c r="HT22" s="24">
        <f t="shared" ref="HT22:JP22" si="513">+HT21+HS22</f>
        <v>1</v>
      </c>
      <c r="HU22" s="24">
        <f t="shared" si="513"/>
        <v>1</v>
      </c>
      <c r="HV22" s="24">
        <f t="shared" si="513"/>
        <v>1</v>
      </c>
      <c r="HW22" s="24">
        <f t="shared" si="513"/>
        <v>1</v>
      </c>
      <c r="HX22" s="24">
        <f t="shared" si="513"/>
        <v>1</v>
      </c>
      <c r="HY22" s="24">
        <f t="shared" si="513"/>
        <v>1</v>
      </c>
      <c r="HZ22" s="24">
        <f t="shared" si="513"/>
        <v>1</v>
      </c>
      <c r="IA22" s="24">
        <f t="shared" si="513"/>
        <v>1</v>
      </c>
      <c r="IB22" s="24">
        <f t="shared" si="513"/>
        <v>1</v>
      </c>
      <c r="IC22" s="24">
        <f t="shared" si="513"/>
        <v>1</v>
      </c>
      <c r="ID22" s="24">
        <f t="shared" si="513"/>
        <v>1</v>
      </c>
      <c r="IE22" s="24">
        <f t="shared" si="513"/>
        <v>1</v>
      </c>
      <c r="IF22" s="24">
        <f t="shared" si="513"/>
        <v>1</v>
      </c>
      <c r="IG22" s="24">
        <f t="shared" si="513"/>
        <v>1</v>
      </c>
      <c r="IH22" s="24">
        <f t="shared" si="513"/>
        <v>1</v>
      </c>
      <c r="II22" s="24">
        <f t="shared" si="513"/>
        <v>1</v>
      </c>
      <c r="IJ22" s="24">
        <f t="shared" si="513"/>
        <v>1</v>
      </c>
      <c r="IK22" s="24">
        <f t="shared" si="513"/>
        <v>1</v>
      </c>
      <c r="IL22" s="24">
        <f t="shared" si="513"/>
        <v>1</v>
      </c>
      <c r="IM22" s="24">
        <f t="shared" si="513"/>
        <v>1</v>
      </c>
      <c r="IN22" s="24">
        <f t="shared" si="513"/>
        <v>1</v>
      </c>
      <c r="IO22" s="24">
        <f t="shared" si="513"/>
        <v>1</v>
      </c>
      <c r="IP22" s="24">
        <f t="shared" si="513"/>
        <v>1</v>
      </c>
      <c r="IQ22" s="24">
        <f t="shared" si="513"/>
        <v>1</v>
      </c>
      <c r="IR22" s="24">
        <f t="shared" si="513"/>
        <v>1</v>
      </c>
      <c r="IS22" s="24">
        <f t="shared" si="513"/>
        <v>1</v>
      </c>
      <c r="IT22" s="24">
        <f t="shared" si="513"/>
        <v>1</v>
      </c>
      <c r="IU22" s="24">
        <f t="shared" si="513"/>
        <v>1</v>
      </c>
      <c r="IV22" s="24">
        <f t="shared" si="513"/>
        <v>1</v>
      </c>
      <c r="IW22" s="24">
        <f t="shared" si="513"/>
        <v>1</v>
      </c>
      <c r="IX22" s="24">
        <f t="shared" si="513"/>
        <v>1</v>
      </c>
      <c r="IY22" s="24">
        <f t="shared" si="513"/>
        <v>1</v>
      </c>
      <c r="IZ22" s="24">
        <f t="shared" si="513"/>
        <v>1</v>
      </c>
      <c r="JA22" s="24">
        <f t="shared" si="513"/>
        <v>1</v>
      </c>
      <c r="JB22" s="24">
        <f t="shared" si="513"/>
        <v>1</v>
      </c>
      <c r="JC22" s="24">
        <f t="shared" si="513"/>
        <v>1</v>
      </c>
      <c r="JD22" s="24">
        <f t="shared" si="513"/>
        <v>1</v>
      </c>
      <c r="JE22" s="24">
        <f t="shared" si="513"/>
        <v>1</v>
      </c>
      <c r="JF22" s="24">
        <f t="shared" si="513"/>
        <v>1</v>
      </c>
      <c r="JG22" s="24">
        <f t="shared" si="513"/>
        <v>1</v>
      </c>
      <c r="JH22" s="24">
        <f t="shared" si="513"/>
        <v>1</v>
      </c>
      <c r="JI22" s="24">
        <f t="shared" si="513"/>
        <v>1</v>
      </c>
      <c r="JJ22" s="24">
        <f t="shared" si="513"/>
        <v>1</v>
      </c>
      <c r="JK22" s="24">
        <f t="shared" si="513"/>
        <v>1</v>
      </c>
      <c r="JL22" s="24">
        <f t="shared" si="513"/>
        <v>1</v>
      </c>
      <c r="JM22" s="24">
        <f t="shared" si="513"/>
        <v>1</v>
      </c>
      <c r="JN22" s="24">
        <f t="shared" si="513"/>
        <v>1</v>
      </c>
      <c r="JO22" s="24">
        <f t="shared" si="513"/>
        <v>1</v>
      </c>
      <c r="JP22" s="24">
        <f t="shared" si="513"/>
        <v>1</v>
      </c>
      <c r="JQ22" s="1" t="s">
        <v>31</v>
      </c>
    </row>
    <row r="23" spans="2:277">
      <c r="I23" s="2" t="s">
        <v>71</v>
      </c>
      <c r="J23" s="1">
        <f>K23*J18</f>
        <v>-1800</v>
      </c>
      <c r="K23" s="17">
        <v>4.0000000000000001E-3</v>
      </c>
      <c r="U23" s="21"/>
      <c r="W23" s="44">
        <v>92</v>
      </c>
      <c r="X23" s="56">
        <v>3.7024240000000002</v>
      </c>
      <c r="Y23" s="57">
        <v>4.3098210000000003</v>
      </c>
      <c r="Z23" s="56">
        <f t="shared" si="2"/>
        <v>95.702423999999993</v>
      </c>
      <c r="AA23" s="57">
        <f t="shared" si="3"/>
        <v>96.309820999999999</v>
      </c>
      <c r="AB23" s="1">
        <f t="shared" si="0"/>
        <v>0</v>
      </c>
      <c r="AC23" s="1">
        <f t="shared" si="1"/>
        <v>0</v>
      </c>
      <c r="JQ23" s="1" t="s">
        <v>31</v>
      </c>
    </row>
    <row r="24" spans="2:277">
      <c r="I24" s="2" t="s">
        <v>72</v>
      </c>
      <c r="J24" s="8">
        <v>-1000</v>
      </c>
      <c r="K24" s="16">
        <f>J24/$J$18</f>
        <v>2.2222222222222222E-3</v>
      </c>
      <c r="U24" s="21"/>
      <c r="W24" s="44">
        <v>93</v>
      </c>
      <c r="X24" s="56">
        <v>3.463327</v>
      </c>
      <c r="Y24" s="57">
        <v>3.9869500000000002</v>
      </c>
      <c r="Z24" s="56">
        <f t="shared" si="2"/>
        <v>96.463327000000007</v>
      </c>
      <c r="AA24" s="57">
        <f t="shared" si="3"/>
        <v>96.986950000000007</v>
      </c>
      <c r="AB24" s="1">
        <f t="shared" si="0"/>
        <v>0</v>
      </c>
      <c r="AC24" s="1">
        <f t="shared" si="1"/>
        <v>0</v>
      </c>
      <c r="JQ24" s="1" t="s">
        <v>31</v>
      </c>
    </row>
    <row r="25" spans="2:277">
      <c r="I25" s="2" t="s">
        <v>73</v>
      </c>
      <c r="J25" s="8">
        <v>-1000</v>
      </c>
      <c r="K25" s="16">
        <f>J25/$J$18</f>
        <v>2.2222222222222222E-3</v>
      </c>
      <c r="O25" s="47" t="s">
        <v>68</v>
      </c>
      <c r="P25" s="48"/>
      <c r="U25" s="21"/>
      <c r="W25" s="44">
        <v>94</v>
      </c>
      <c r="X25" s="56">
        <v>3.2277610000000001</v>
      </c>
      <c r="Y25" s="57">
        <v>3.6695319999999998</v>
      </c>
      <c r="Z25" s="56">
        <f t="shared" si="2"/>
        <v>97.227761000000001</v>
      </c>
      <c r="AA25" s="57">
        <f t="shared" si="3"/>
        <v>97.669532000000004</v>
      </c>
      <c r="AB25" s="1">
        <f t="shared" si="0"/>
        <v>0</v>
      </c>
      <c r="AC25" s="1">
        <f t="shared" si="1"/>
        <v>0</v>
      </c>
      <c r="AG25" s="30" t="s">
        <v>42</v>
      </c>
      <c r="AH25" s="30"/>
      <c r="AI25" s="34">
        <f>$J$18</f>
        <v>-450000</v>
      </c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  <c r="IV25" s="34"/>
      <c r="IW25" s="34"/>
      <c r="IX25" s="34"/>
      <c r="IY25" s="34"/>
      <c r="IZ25" s="34"/>
      <c r="JA25" s="34"/>
      <c r="JB25" s="34"/>
      <c r="JC25" s="34"/>
      <c r="JD25" s="34"/>
      <c r="JE25" s="34"/>
      <c r="JF25" s="34"/>
      <c r="JG25" s="34"/>
      <c r="JH25" s="34"/>
      <c r="JI25" s="34"/>
      <c r="JJ25" s="34"/>
      <c r="JK25" s="34"/>
      <c r="JL25" s="34"/>
      <c r="JM25" s="34"/>
      <c r="JN25" s="34"/>
      <c r="JO25" s="34"/>
      <c r="JP25" s="34"/>
      <c r="JQ25" s="1" t="s">
        <v>31</v>
      </c>
    </row>
    <row r="26" spans="2:277">
      <c r="I26" s="2" t="s">
        <v>83</v>
      </c>
      <c r="J26" s="1">
        <f>K26*J18</f>
        <v>-13500</v>
      </c>
      <c r="K26" s="16">
        <f>+K30</f>
        <v>0.03</v>
      </c>
      <c r="O26" s="2" t="s">
        <v>36</v>
      </c>
      <c r="P26" s="1">
        <f>-J17</f>
        <v>500000</v>
      </c>
      <c r="U26" s="21"/>
      <c r="W26" s="44">
        <v>95</v>
      </c>
      <c r="X26" s="56">
        <v>3.0348350000000002</v>
      </c>
      <c r="Y26" s="57">
        <v>3.385526</v>
      </c>
      <c r="Z26" s="56">
        <f t="shared" si="2"/>
        <v>98.034835000000001</v>
      </c>
      <c r="AA26" s="57">
        <f t="shared" si="3"/>
        <v>98.385525999999999</v>
      </c>
      <c r="AB26" s="1">
        <f t="shared" si="0"/>
        <v>0</v>
      </c>
      <c r="AC26" s="1">
        <f t="shared" si="1"/>
        <v>0</v>
      </c>
      <c r="AG26" s="23" t="s">
        <v>58</v>
      </c>
      <c r="AI26" s="1">
        <f>J43</f>
        <v>-131000</v>
      </c>
      <c r="JQ26" s="1" t="s">
        <v>31</v>
      </c>
    </row>
    <row r="27" spans="2:277">
      <c r="I27" s="2" t="s">
        <v>74</v>
      </c>
      <c r="J27" s="8">
        <v>0</v>
      </c>
      <c r="K27" s="16">
        <f>-J27/$J$18</f>
        <v>0</v>
      </c>
      <c r="O27" s="2" t="s">
        <v>45</v>
      </c>
      <c r="P27" s="13">
        <v>0</v>
      </c>
      <c r="U27" s="21"/>
      <c r="W27" s="44">
        <v>96</v>
      </c>
      <c r="X27" s="56">
        <v>2.8108330000000001</v>
      </c>
      <c r="Y27" s="57">
        <v>3.1328860000000001</v>
      </c>
      <c r="Z27" s="56">
        <f t="shared" si="2"/>
        <v>98.810833000000002</v>
      </c>
      <c r="AA27" s="57">
        <f t="shared" si="3"/>
        <v>99.132885999999999</v>
      </c>
      <c r="AB27" s="1">
        <f t="shared" si="0"/>
        <v>0</v>
      </c>
      <c r="AC27" s="1">
        <f t="shared" si="1"/>
        <v>0</v>
      </c>
      <c r="JQ27" s="1" t="s">
        <v>31</v>
      </c>
    </row>
    <row r="28" spans="2:277">
      <c r="O28" s="2" t="s">
        <v>28</v>
      </c>
      <c r="P28" s="13">
        <v>0.03</v>
      </c>
      <c r="U28" s="21"/>
      <c r="W28" s="44">
        <v>97</v>
      </c>
      <c r="X28" s="56">
        <v>2.6301760000000001</v>
      </c>
      <c r="Y28" s="57">
        <v>2.856214</v>
      </c>
      <c r="Z28" s="56">
        <f t="shared" si="2"/>
        <v>99.630176000000006</v>
      </c>
      <c r="AA28" s="57">
        <f t="shared" si="3"/>
        <v>99.856213999999994</v>
      </c>
      <c r="AB28" s="1">
        <f t="shared" si="0"/>
        <v>0</v>
      </c>
      <c r="AC28" s="1">
        <f t="shared" si="1"/>
        <v>0</v>
      </c>
      <c r="AG28" s="23" t="s">
        <v>43</v>
      </c>
      <c r="AI28" s="1">
        <f>+$J$22</f>
        <v>-17300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0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0</v>
      </c>
      <c r="IF28" s="1">
        <v>0</v>
      </c>
      <c r="IG28" s="1">
        <v>0</v>
      </c>
      <c r="IH28" s="1">
        <v>0</v>
      </c>
      <c r="II28" s="1">
        <v>0</v>
      </c>
      <c r="IJ28" s="1">
        <v>0</v>
      </c>
      <c r="IK28" s="1">
        <v>0</v>
      </c>
      <c r="IL28" s="1">
        <v>0</v>
      </c>
      <c r="IM28" s="1">
        <v>0</v>
      </c>
      <c r="IN28" s="1">
        <v>0</v>
      </c>
      <c r="IO28" s="1">
        <v>0</v>
      </c>
      <c r="IP28" s="1">
        <v>0</v>
      </c>
      <c r="IQ28" s="1">
        <v>0</v>
      </c>
      <c r="IR28" s="1">
        <v>0</v>
      </c>
      <c r="IS28" s="1">
        <v>0</v>
      </c>
      <c r="IT28" s="1">
        <v>0</v>
      </c>
      <c r="IU28" s="1">
        <v>0</v>
      </c>
      <c r="IV28" s="1">
        <v>0</v>
      </c>
      <c r="IW28" s="1">
        <v>0</v>
      </c>
      <c r="IX28" s="1">
        <v>0</v>
      </c>
      <c r="IY28" s="1">
        <v>0</v>
      </c>
      <c r="IZ28" s="1">
        <v>0</v>
      </c>
      <c r="JA28" s="1">
        <v>0</v>
      </c>
      <c r="JB28" s="1">
        <v>0</v>
      </c>
      <c r="JC28" s="1">
        <v>0</v>
      </c>
      <c r="JD28" s="1">
        <v>0</v>
      </c>
      <c r="JE28" s="1">
        <v>0</v>
      </c>
      <c r="JF28" s="1">
        <v>0</v>
      </c>
      <c r="JG28" s="1">
        <v>0</v>
      </c>
      <c r="JH28" s="1">
        <v>0</v>
      </c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>
        <v>0</v>
      </c>
      <c r="JO28" s="1">
        <v>0</v>
      </c>
      <c r="JP28" s="1">
        <v>0</v>
      </c>
      <c r="JQ28" s="1" t="s">
        <v>31</v>
      </c>
    </row>
    <row r="29" spans="2:277">
      <c r="I29" s="40" t="s">
        <v>27</v>
      </c>
      <c r="J29" s="41"/>
      <c r="K29" s="42"/>
      <c r="L29" s="41"/>
      <c r="M29" s="41"/>
      <c r="O29" s="2" t="s">
        <v>37</v>
      </c>
      <c r="P29" s="8">
        <v>-6000</v>
      </c>
      <c r="U29" s="21"/>
      <c r="W29" s="44">
        <v>98</v>
      </c>
      <c r="X29" s="56">
        <v>2.3928530000000001</v>
      </c>
      <c r="Y29" s="57">
        <v>2.6089560000000001</v>
      </c>
      <c r="Z29" s="56">
        <f t="shared" si="2"/>
        <v>100.392853</v>
      </c>
      <c r="AA29" s="57">
        <f t="shared" si="3"/>
        <v>100.60895600000001</v>
      </c>
      <c r="AB29" s="1">
        <f t="shared" si="0"/>
        <v>0</v>
      </c>
      <c r="AC29" s="1">
        <f t="shared" si="1"/>
        <v>0</v>
      </c>
      <c r="AH29" s="1"/>
      <c r="JQ29" s="1" t="s">
        <v>31</v>
      </c>
    </row>
    <row r="30" spans="2:277">
      <c r="I30" s="2" t="s">
        <v>69</v>
      </c>
      <c r="J30" s="1">
        <f>K30*$J$18</f>
        <v>-13500</v>
      </c>
      <c r="K30" s="13">
        <v>0.03</v>
      </c>
      <c r="O30" s="2" t="s">
        <v>14</v>
      </c>
      <c r="P30" s="8">
        <v>0</v>
      </c>
      <c r="U30" s="21"/>
      <c r="W30" s="44">
        <v>99</v>
      </c>
      <c r="X30" s="56">
        <v>2.0581770000000001</v>
      </c>
      <c r="Y30" s="57">
        <v>2.3398330000000001</v>
      </c>
      <c r="Z30" s="56">
        <f t="shared" si="2"/>
        <v>101.058177</v>
      </c>
      <c r="AA30" s="57">
        <f t="shared" si="3"/>
        <v>101.339833</v>
      </c>
      <c r="AB30" s="1">
        <f t="shared" si="0"/>
        <v>0</v>
      </c>
      <c r="AC30" s="1">
        <f t="shared" si="1"/>
        <v>0</v>
      </c>
      <c r="AG30" s="35" t="s">
        <v>35</v>
      </c>
      <c r="AH30" s="36">
        <f>+Q17</f>
        <v>-299.07407407407419</v>
      </c>
      <c r="AI30" s="36">
        <f t="shared" ref="AI30:CT30" si="514">+IF($P$32&gt;=AI13,$AH$30*AI19,0)</f>
        <v>-299.07407407407419</v>
      </c>
      <c r="AJ30" s="36">
        <f t="shared" si="514"/>
        <v>-299.07407407407419</v>
      </c>
      <c r="AK30" s="36">
        <f t="shared" si="514"/>
        <v>-299.07407407407419</v>
      </c>
      <c r="AL30" s="36">
        <f t="shared" si="514"/>
        <v>-299.07407407407419</v>
      </c>
      <c r="AM30" s="36">
        <f t="shared" si="514"/>
        <v>-299.07407407407419</v>
      </c>
      <c r="AN30" s="36">
        <f t="shared" si="514"/>
        <v>-299.07407407407419</v>
      </c>
      <c r="AO30" s="36">
        <f t="shared" si="514"/>
        <v>-299.07407407407419</v>
      </c>
      <c r="AP30" s="36">
        <f t="shared" si="514"/>
        <v>-299.07407407407419</v>
      </c>
      <c r="AQ30" s="36">
        <f t="shared" si="514"/>
        <v>-299.07407407407419</v>
      </c>
      <c r="AR30" s="36">
        <f t="shared" si="514"/>
        <v>-299.07407407407419</v>
      </c>
      <c r="AS30" s="36">
        <f t="shared" si="514"/>
        <v>-299.07407407407419</v>
      </c>
      <c r="AT30" s="36">
        <f t="shared" si="514"/>
        <v>-299.07407407407419</v>
      </c>
      <c r="AU30" s="36">
        <f t="shared" si="514"/>
        <v>-303.56018518518528</v>
      </c>
      <c r="AV30" s="36">
        <f t="shared" si="514"/>
        <v>-303.56018518518528</v>
      </c>
      <c r="AW30" s="36">
        <f t="shared" si="514"/>
        <v>-303.56018518518528</v>
      </c>
      <c r="AX30" s="36">
        <f t="shared" si="514"/>
        <v>-303.56018518518528</v>
      </c>
      <c r="AY30" s="36">
        <f t="shared" si="514"/>
        <v>-303.56018518518528</v>
      </c>
      <c r="AZ30" s="36">
        <f t="shared" si="514"/>
        <v>-303.56018518518528</v>
      </c>
      <c r="BA30" s="36">
        <f t="shared" si="514"/>
        <v>-303.56018518518528</v>
      </c>
      <c r="BB30" s="36">
        <f t="shared" si="514"/>
        <v>-303.56018518518528</v>
      </c>
      <c r="BC30" s="36">
        <f t="shared" si="514"/>
        <v>-303.56018518518528</v>
      </c>
      <c r="BD30" s="36">
        <f t="shared" si="514"/>
        <v>-303.56018518518528</v>
      </c>
      <c r="BE30" s="36">
        <f t="shared" si="514"/>
        <v>-303.56018518518528</v>
      </c>
      <c r="BF30" s="36">
        <f t="shared" si="514"/>
        <v>-303.56018518518528</v>
      </c>
      <c r="BG30" s="36">
        <f t="shared" si="514"/>
        <v>-308.04629629629636</v>
      </c>
      <c r="BH30" s="36">
        <f t="shared" si="514"/>
        <v>-308.04629629629636</v>
      </c>
      <c r="BI30" s="36">
        <f t="shared" si="514"/>
        <v>-308.04629629629636</v>
      </c>
      <c r="BJ30" s="36">
        <f t="shared" si="514"/>
        <v>-308.04629629629636</v>
      </c>
      <c r="BK30" s="36">
        <f t="shared" si="514"/>
        <v>-308.04629629629636</v>
      </c>
      <c r="BL30" s="36">
        <f t="shared" si="514"/>
        <v>-308.04629629629636</v>
      </c>
      <c r="BM30" s="36">
        <f t="shared" si="514"/>
        <v>-308.04629629629636</v>
      </c>
      <c r="BN30" s="36">
        <f t="shared" si="514"/>
        <v>-308.04629629629636</v>
      </c>
      <c r="BO30" s="36">
        <f t="shared" si="514"/>
        <v>-308.04629629629636</v>
      </c>
      <c r="BP30" s="36">
        <f t="shared" si="514"/>
        <v>-308.04629629629636</v>
      </c>
      <c r="BQ30" s="36">
        <f t="shared" si="514"/>
        <v>-308.04629629629636</v>
      </c>
      <c r="BR30" s="36">
        <f t="shared" si="514"/>
        <v>-308.04629629629636</v>
      </c>
      <c r="BS30" s="36">
        <f t="shared" si="514"/>
        <v>-312.53240740740745</v>
      </c>
      <c r="BT30" s="36">
        <f t="shared" si="514"/>
        <v>-312.53240740740745</v>
      </c>
      <c r="BU30" s="36">
        <f t="shared" si="514"/>
        <v>-312.53240740740745</v>
      </c>
      <c r="BV30" s="36">
        <f t="shared" si="514"/>
        <v>-312.53240740740745</v>
      </c>
      <c r="BW30" s="36">
        <f t="shared" si="514"/>
        <v>-312.53240740740745</v>
      </c>
      <c r="BX30" s="36">
        <f t="shared" si="514"/>
        <v>-312.53240740740745</v>
      </c>
      <c r="BY30" s="36">
        <f t="shared" si="514"/>
        <v>-312.53240740740745</v>
      </c>
      <c r="BZ30" s="36">
        <f t="shared" si="514"/>
        <v>-312.53240740740745</v>
      </c>
      <c r="CA30" s="36">
        <f t="shared" si="514"/>
        <v>-312.53240740740745</v>
      </c>
      <c r="CB30" s="36">
        <f t="shared" si="514"/>
        <v>-312.53240740740745</v>
      </c>
      <c r="CC30" s="36">
        <f t="shared" si="514"/>
        <v>-312.53240740740745</v>
      </c>
      <c r="CD30" s="36">
        <f t="shared" si="514"/>
        <v>-312.53240740740745</v>
      </c>
      <c r="CE30" s="36">
        <f t="shared" si="514"/>
        <v>-317.01851851851853</v>
      </c>
      <c r="CF30" s="36">
        <f t="shared" si="514"/>
        <v>-317.01851851851853</v>
      </c>
      <c r="CG30" s="36">
        <f t="shared" si="514"/>
        <v>-317.01851851851853</v>
      </c>
      <c r="CH30" s="36">
        <f t="shared" si="514"/>
        <v>-317.01851851851853</v>
      </c>
      <c r="CI30" s="36">
        <f t="shared" si="514"/>
        <v>-317.01851851851853</v>
      </c>
      <c r="CJ30" s="36">
        <f t="shared" si="514"/>
        <v>-317.01851851851853</v>
      </c>
      <c r="CK30" s="36">
        <f t="shared" si="514"/>
        <v>-317.01851851851853</v>
      </c>
      <c r="CL30" s="36">
        <f t="shared" si="514"/>
        <v>-317.01851851851853</v>
      </c>
      <c r="CM30" s="36">
        <f t="shared" si="514"/>
        <v>-317.01851851851853</v>
      </c>
      <c r="CN30" s="36">
        <f t="shared" si="514"/>
        <v>-317.01851851851853</v>
      </c>
      <c r="CO30" s="36">
        <f t="shared" si="514"/>
        <v>-317.01851851851853</v>
      </c>
      <c r="CP30" s="36">
        <f t="shared" si="514"/>
        <v>-317.01851851851853</v>
      </c>
      <c r="CQ30" s="36">
        <f t="shared" si="514"/>
        <v>-321.50462962962962</v>
      </c>
      <c r="CR30" s="36">
        <f t="shared" si="514"/>
        <v>-321.50462962962962</v>
      </c>
      <c r="CS30" s="36">
        <f t="shared" si="514"/>
        <v>-321.50462962962962</v>
      </c>
      <c r="CT30" s="36">
        <f t="shared" si="514"/>
        <v>-321.50462962962962</v>
      </c>
      <c r="CU30" s="36">
        <f t="shared" ref="CU30:FF30" si="515">+IF($P$32&gt;=CU13,$AH$30*CU19,0)</f>
        <v>-321.50462962962962</v>
      </c>
      <c r="CV30" s="36">
        <f t="shared" si="515"/>
        <v>-321.50462962962962</v>
      </c>
      <c r="CW30" s="36">
        <f t="shared" si="515"/>
        <v>-321.50462962962962</v>
      </c>
      <c r="CX30" s="36">
        <f t="shared" si="515"/>
        <v>-321.50462962962962</v>
      </c>
      <c r="CY30" s="36">
        <f t="shared" si="515"/>
        <v>-321.50462962962962</v>
      </c>
      <c r="CZ30" s="36">
        <f t="shared" si="515"/>
        <v>-321.50462962962962</v>
      </c>
      <c r="DA30" s="36">
        <f t="shared" si="515"/>
        <v>-321.50462962962962</v>
      </c>
      <c r="DB30" s="36">
        <f t="shared" si="515"/>
        <v>-321.50462962962962</v>
      </c>
      <c r="DC30" s="36">
        <f t="shared" si="515"/>
        <v>-325.9907407407407</v>
      </c>
      <c r="DD30" s="36">
        <f t="shared" si="515"/>
        <v>-325.9907407407407</v>
      </c>
      <c r="DE30" s="36">
        <f t="shared" si="515"/>
        <v>-325.9907407407407</v>
      </c>
      <c r="DF30" s="36">
        <f t="shared" si="515"/>
        <v>-325.9907407407407</v>
      </c>
      <c r="DG30" s="36">
        <f t="shared" si="515"/>
        <v>-325.9907407407407</v>
      </c>
      <c r="DH30" s="36">
        <f t="shared" si="515"/>
        <v>-325.9907407407407</v>
      </c>
      <c r="DI30" s="36">
        <f t="shared" si="515"/>
        <v>-325.9907407407407</v>
      </c>
      <c r="DJ30" s="36">
        <f t="shared" si="515"/>
        <v>-325.9907407407407</v>
      </c>
      <c r="DK30" s="36">
        <f t="shared" si="515"/>
        <v>-325.9907407407407</v>
      </c>
      <c r="DL30" s="36">
        <f t="shared" si="515"/>
        <v>-325.9907407407407</v>
      </c>
      <c r="DM30" s="36">
        <f t="shared" si="515"/>
        <v>-325.9907407407407</v>
      </c>
      <c r="DN30" s="36">
        <f t="shared" si="515"/>
        <v>-325.9907407407407</v>
      </c>
      <c r="DO30" s="36">
        <f t="shared" si="515"/>
        <v>-330.47685185185179</v>
      </c>
      <c r="DP30" s="36">
        <f t="shared" si="515"/>
        <v>-330.47685185185179</v>
      </c>
      <c r="DQ30" s="36">
        <f t="shared" si="515"/>
        <v>-330.47685185185179</v>
      </c>
      <c r="DR30" s="36">
        <f t="shared" si="515"/>
        <v>-330.47685185185179</v>
      </c>
      <c r="DS30" s="36">
        <f t="shared" si="515"/>
        <v>-330.47685185185179</v>
      </c>
      <c r="DT30" s="36">
        <f t="shared" si="515"/>
        <v>-330.47685185185179</v>
      </c>
      <c r="DU30" s="36">
        <f t="shared" si="515"/>
        <v>-330.47685185185179</v>
      </c>
      <c r="DV30" s="36">
        <f t="shared" si="515"/>
        <v>-330.47685185185179</v>
      </c>
      <c r="DW30" s="36">
        <f t="shared" si="515"/>
        <v>-330.47685185185179</v>
      </c>
      <c r="DX30" s="36">
        <f t="shared" si="515"/>
        <v>-330.47685185185179</v>
      </c>
      <c r="DY30" s="36">
        <f t="shared" si="515"/>
        <v>-330.47685185185179</v>
      </c>
      <c r="DZ30" s="36">
        <f t="shared" si="515"/>
        <v>-330.47685185185179</v>
      </c>
      <c r="EA30" s="36">
        <f t="shared" si="515"/>
        <v>-334.96296296296288</v>
      </c>
      <c r="EB30" s="36">
        <f t="shared" si="515"/>
        <v>-334.96296296296288</v>
      </c>
      <c r="EC30" s="36">
        <f t="shared" si="515"/>
        <v>-334.96296296296288</v>
      </c>
      <c r="ED30" s="36">
        <f t="shared" si="515"/>
        <v>-334.96296296296288</v>
      </c>
      <c r="EE30" s="36">
        <f t="shared" si="515"/>
        <v>-334.96296296296288</v>
      </c>
      <c r="EF30" s="36">
        <f t="shared" si="515"/>
        <v>-334.96296296296288</v>
      </c>
      <c r="EG30" s="36">
        <f t="shared" si="515"/>
        <v>-334.96296296296288</v>
      </c>
      <c r="EH30" s="36">
        <f t="shared" si="515"/>
        <v>-334.96296296296288</v>
      </c>
      <c r="EI30" s="36">
        <f t="shared" si="515"/>
        <v>-334.96296296296288</v>
      </c>
      <c r="EJ30" s="36">
        <f t="shared" si="515"/>
        <v>-334.96296296296288</v>
      </c>
      <c r="EK30" s="36">
        <f t="shared" si="515"/>
        <v>-334.96296296296288</v>
      </c>
      <c r="EL30" s="36">
        <f t="shared" si="515"/>
        <v>-334.96296296296288</v>
      </c>
      <c r="EM30" s="36">
        <f t="shared" si="515"/>
        <v>-339.44907407407396</v>
      </c>
      <c r="EN30" s="36">
        <f t="shared" si="515"/>
        <v>-339.44907407407396</v>
      </c>
      <c r="EO30" s="36">
        <f t="shared" si="515"/>
        <v>-339.44907407407396</v>
      </c>
      <c r="EP30" s="36">
        <f t="shared" si="515"/>
        <v>-339.44907407407396</v>
      </c>
      <c r="EQ30" s="36">
        <f t="shared" si="515"/>
        <v>-339.44907407407396</v>
      </c>
      <c r="ER30" s="36">
        <f t="shared" si="515"/>
        <v>-339.44907407407396</v>
      </c>
      <c r="ES30" s="36">
        <f t="shared" si="515"/>
        <v>-339.44907407407396</v>
      </c>
      <c r="ET30" s="36">
        <f t="shared" si="515"/>
        <v>-339.44907407407396</v>
      </c>
      <c r="EU30" s="36">
        <f t="shared" si="515"/>
        <v>-339.44907407407396</v>
      </c>
      <c r="EV30" s="36">
        <f t="shared" si="515"/>
        <v>-339.44907407407396</v>
      </c>
      <c r="EW30" s="36">
        <f t="shared" si="515"/>
        <v>-339.44907407407396</v>
      </c>
      <c r="EX30" s="36">
        <f t="shared" si="515"/>
        <v>-339.44907407407396</v>
      </c>
      <c r="EY30" s="36">
        <f t="shared" si="515"/>
        <v>-343.93518518518505</v>
      </c>
      <c r="EZ30" s="36">
        <f t="shared" si="515"/>
        <v>-343.93518518518505</v>
      </c>
      <c r="FA30" s="36">
        <f t="shared" si="515"/>
        <v>-343.93518518518505</v>
      </c>
      <c r="FB30" s="36">
        <f t="shared" si="515"/>
        <v>-343.93518518518505</v>
      </c>
      <c r="FC30" s="36">
        <f t="shared" si="515"/>
        <v>-343.93518518518505</v>
      </c>
      <c r="FD30" s="36">
        <f t="shared" si="515"/>
        <v>-343.93518518518505</v>
      </c>
      <c r="FE30" s="36">
        <f t="shared" si="515"/>
        <v>-343.93518518518505</v>
      </c>
      <c r="FF30" s="36">
        <f t="shared" si="515"/>
        <v>-343.93518518518505</v>
      </c>
      <c r="FG30" s="36">
        <f t="shared" ref="FG30:HR30" si="516">+IF($P$32&gt;=FG13,$AH$30*FG19,0)</f>
        <v>-343.93518518518505</v>
      </c>
      <c r="FH30" s="36">
        <f t="shared" si="516"/>
        <v>-343.93518518518505</v>
      </c>
      <c r="FI30" s="36">
        <f t="shared" si="516"/>
        <v>-343.93518518518505</v>
      </c>
      <c r="FJ30" s="36">
        <f t="shared" si="516"/>
        <v>-343.93518518518505</v>
      </c>
      <c r="FK30" s="36">
        <f t="shared" si="516"/>
        <v>-348.42129629629613</v>
      </c>
      <c r="FL30" s="36">
        <f t="shared" si="516"/>
        <v>-348.42129629629613</v>
      </c>
      <c r="FM30" s="36">
        <f t="shared" si="516"/>
        <v>-348.42129629629613</v>
      </c>
      <c r="FN30" s="36">
        <f t="shared" si="516"/>
        <v>-348.42129629629613</v>
      </c>
      <c r="FO30" s="36">
        <f t="shared" si="516"/>
        <v>-348.42129629629613</v>
      </c>
      <c r="FP30" s="36">
        <f t="shared" si="516"/>
        <v>-348.42129629629613</v>
      </c>
      <c r="FQ30" s="36">
        <f t="shared" si="516"/>
        <v>-348.42129629629613</v>
      </c>
      <c r="FR30" s="36">
        <f t="shared" si="516"/>
        <v>-348.42129629629613</v>
      </c>
      <c r="FS30" s="36">
        <f t="shared" si="516"/>
        <v>-348.42129629629613</v>
      </c>
      <c r="FT30" s="36">
        <f t="shared" si="516"/>
        <v>-348.42129629629613</v>
      </c>
      <c r="FU30" s="36">
        <f t="shared" si="516"/>
        <v>-348.42129629629613</v>
      </c>
      <c r="FV30" s="36">
        <f t="shared" si="516"/>
        <v>-348.42129629629613</v>
      </c>
      <c r="FW30" s="36">
        <f t="shared" si="516"/>
        <v>-352.90740740740722</v>
      </c>
      <c r="FX30" s="36">
        <f t="shared" si="516"/>
        <v>-352.90740740740722</v>
      </c>
      <c r="FY30" s="36">
        <f t="shared" si="516"/>
        <v>-352.90740740740722</v>
      </c>
      <c r="FZ30" s="36">
        <f t="shared" si="516"/>
        <v>-352.90740740740722</v>
      </c>
      <c r="GA30" s="36">
        <f t="shared" si="516"/>
        <v>-352.90740740740722</v>
      </c>
      <c r="GB30" s="36">
        <f t="shared" si="516"/>
        <v>-352.90740740740722</v>
      </c>
      <c r="GC30" s="36">
        <f t="shared" si="516"/>
        <v>-352.90740740740722</v>
      </c>
      <c r="GD30" s="36">
        <f t="shared" si="516"/>
        <v>-352.90740740740722</v>
      </c>
      <c r="GE30" s="36">
        <f t="shared" si="516"/>
        <v>-352.90740740740722</v>
      </c>
      <c r="GF30" s="36">
        <f t="shared" si="516"/>
        <v>-352.90740740740722</v>
      </c>
      <c r="GG30" s="36">
        <f t="shared" si="516"/>
        <v>-352.90740740740722</v>
      </c>
      <c r="GH30" s="36">
        <f t="shared" si="516"/>
        <v>-352.90740740740722</v>
      </c>
      <c r="GI30" s="36">
        <f t="shared" si="516"/>
        <v>-357.39351851851825</v>
      </c>
      <c r="GJ30" s="36">
        <f t="shared" si="516"/>
        <v>-357.39351851851825</v>
      </c>
      <c r="GK30" s="36">
        <f t="shared" si="516"/>
        <v>-357.39351851851825</v>
      </c>
      <c r="GL30" s="36">
        <f t="shared" si="516"/>
        <v>-357.39351851851825</v>
      </c>
      <c r="GM30" s="36">
        <f t="shared" si="516"/>
        <v>-357.39351851851825</v>
      </c>
      <c r="GN30" s="36">
        <f t="shared" si="516"/>
        <v>-357.39351851851825</v>
      </c>
      <c r="GO30" s="36">
        <f t="shared" si="516"/>
        <v>-357.39351851851825</v>
      </c>
      <c r="GP30" s="36">
        <f t="shared" si="516"/>
        <v>-357.39351851851825</v>
      </c>
      <c r="GQ30" s="36">
        <f t="shared" si="516"/>
        <v>-357.39351851851825</v>
      </c>
      <c r="GR30" s="36">
        <f t="shared" si="516"/>
        <v>-357.39351851851825</v>
      </c>
      <c r="GS30" s="36">
        <f t="shared" si="516"/>
        <v>-357.39351851851825</v>
      </c>
      <c r="GT30" s="36">
        <f t="shared" si="516"/>
        <v>-357.39351851851825</v>
      </c>
      <c r="GU30" s="36">
        <f t="shared" si="516"/>
        <v>-361.87962962962933</v>
      </c>
      <c r="GV30" s="36">
        <f t="shared" si="516"/>
        <v>-361.87962962962933</v>
      </c>
      <c r="GW30" s="36">
        <f t="shared" si="516"/>
        <v>-361.87962962962933</v>
      </c>
      <c r="GX30" s="36">
        <f t="shared" si="516"/>
        <v>0</v>
      </c>
      <c r="GY30" s="36">
        <f t="shared" si="516"/>
        <v>0</v>
      </c>
      <c r="GZ30" s="36">
        <f t="shared" si="516"/>
        <v>0</v>
      </c>
      <c r="HA30" s="36">
        <f t="shared" si="516"/>
        <v>0</v>
      </c>
      <c r="HB30" s="36">
        <f t="shared" si="516"/>
        <v>0</v>
      </c>
      <c r="HC30" s="36">
        <f t="shared" si="516"/>
        <v>0</v>
      </c>
      <c r="HD30" s="36">
        <f t="shared" si="516"/>
        <v>0</v>
      </c>
      <c r="HE30" s="36">
        <f t="shared" si="516"/>
        <v>0</v>
      </c>
      <c r="HF30" s="36">
        <f t="shared" si="516"/>
        <v>0</v>
      </c>
      <c r="HG30" s="36">
        <f t="shared" si="516"/>
        <v>0</v>
      </c>
      <c r="HH30" s="36">
        <f t="shared" si="516"/>
        <v>0</v>
      </c>
      <c r="HI30" s="36">
        <f t="shared" si="516"/>
        <v>0</v>
      </c>
      <c r="HJ30" s="36">
        <f t="shared" si="516"/>
        <v>0</v>
      </c>
      <c r="HK30" s="36">
        <f t="shared" si="516"/>
        <v>0</v>
      </c>
      <c r="HL30" s="36">
        <f t="shared" si="516"/>
        <v>0</v>
      </c>
      <c r="HM30" s="36">
        <f t="shared" si="516"/>
        <v>0</v>
      </c>
      <c r="HN30" s="36">
        <f t="shared" si="516"/>
        <v>0</v>
      </c>
      <c r="HO30" s="36">
        <f t="shared" si="516"/>
        <v>0</v>
      </c>
      <c r="HP30" s="36">
        <f t="shared" si="516"/>
        <v>0</v>
      </c>
      <c r="HQ30" s="36">
        <f t="shared" si="516"/>
        <v>0</v>
      </c>
      <c r="HR30" s="36">
        <f t="shared" si="516"/>
        <v>0</v>
      </c>
      <c r="HS30" s="36">
        <f t="shared" ref="HS30:JP30" si="517">+IF($P$32&gt;=HS13,$AH$30*HS19,0)</f>
        <v>0</v>
      </c>
      <c r="HT30" s="36">
        <f t="shared" si="517"/>
        <v>0</v>
      </c>
      <c r="HU30" s="36">
        <f t="shared" si="517"/>
        <v>0</v>
      </c>
      <c r="HV30" s="36">
        <f t="shared" si="517"/>
        <v>0</v>
      </c>
      <c r="HW30" s="36">
        <f t="shared" si="517"/>
        <v>0</v>
      </c>
      <c r="HX30" s="36">
        <f t="shared" si="517"/>
        <v>0</v>
      </c>
      <c r="HY30" s="36">
        <f t="shared" si="517"/>
        <v>0</v>
      </c>
      <c r="HZ30" s="36">
        <f t="shared" si="517"/>
        <v>0</v>
      </c>
      <c r="IA30" s="36">
        <f t="shared" si="517"/>
        <v>0</v>
      </c>
      <c r="IB30" s="36">
        <f t="shared" si="517"/>
        <v>0</v>
      </c>
      <c r="IC30" s="36">
        <f t="shared" si="517"/>
        <v>0</v>
      </c>
      <c r="ID30" s="36">
        <f t="shared" si="517"/>
        <v>0</v>
      </c>
      <c r="IE30" s="36">
        <f t="shared" si="517"/>
        <v>0</v>
      </c>
      <c r="IF30" s="36">
        <f t="shared" si="517"/>
        <v>0</v>
      </c>
      <c r="IG30" s="36">
        <f t="shared" si="517"/>
        <v>0</v>
      </c>
      <c r="IH30" s="36">
        <f t="shared" si="517"/>
        <v>0</v>
      </c>
      <c r="II30" s="36">
        <f t="shared" si="517"/>
        <v>0</v>
      </c>
      <c r="IJ30" s="36">
        <f t="shared" si="517"/>
        <v>0</v>
      </c>
      <c r="IK30" s="36">
        <f t="shared" si="517"/>
        <v>0</v>
      </c>
      <c r="IL30" s="36">
        <f t="shared" si="517"/>
        <v>0</v>
      </c>
      <c r="IM30" s="36">
        <f t="shared" si="517"/>
        <v>0</v>
      </c>
      <c r="IN30" s="36">
        <f t="shared" si="517"/>
        <v>0</v>
      </c>
      <c r="IO30" s="36">
        <f t="shared" si="517"/>
        <v>0</v>
      </c>
      <c r="IP30" s="36">
        <f t="shared" si="517"/>
        <v>0</v>
      </c>
      <c r="IQ30" s="36">
        <f t="shared" si="517"/>
        <v>0</v>
      </c>
      <c r="IR30" s="36">
        <f t="shared" si="517"/>
        <v>0</v>
      </c>
      <c r="IS30" s="36">
        <f t="shared" si="517"/>
        <v>0</v>
      </c>
      <c r="IT30" s="36">
        <f t="shared" si="517"/>
        <v>0</v>
      </c>
      <c r="IU30" s="36">
        <f t="shared" si="517"/>
        <v>0</v>
      </c>
      <c r="IV30" s="36">
        <f t="shared" si="517"/>
        <v>0</v>
      </c>
      <c r="IW30" s="36">
        <f t="shared" si="517"/>
        <v>0</v>
      </c>
      <c r="IX30" s="36">
        <f t="shared" si="517"/>
        <v>0</v>
      </c>
      <c r="IY30" s="36">
        <f t="shared" si="517"/>
        <v>0</v>
      </c>
      <c r="IZ30" s="36">
        <f t="shared" si="517"/>
        <v>0</v>
      </c>
      <c r="JA30" s="36">
        <f t="shared" si="517"/>
        <v>0</v>
      </c>
      <c r="JB30" s="36">
        <f t="shared" si="517"/>
        <v>0</v>
      </c>
      <c r="JC30" s="36">
        <f t="shared" si="517"/>
        <v>0</v>
      </c>
      <c r="JD30" s="36">
        <f t="shared" si="517"/>
        <v>0</v>
      </c>
      <c r="JE30" s="36">
        <f t="shared" si="517"/>
        <v>0</v>
      </c>
      <c r="JF30" s="36">
        <f t="shared" si="517"/>
        <v>0</v>
      </c>
      <c r="JG30" s="36">
        <f t="shared" si="517"/>
        <v>0</v>
      </c>
      <c r="JH30" s="36">
        <f t="shared" si="517"/>
        <v>0</v>
      </c>
      <c r="JI30" s="36">
        <f t="shared" si="517"/>
        <v>0</v>
      </c>
      <c r="JJ30" s="36">
        <f t="shared" si="517"/>
        <v>0</v>
      </c>
      <c r="JK30" s="36">
        <f t="shared" si="517"/>
        <v>0</v>
      </c>
      <c r="JL30" s="36">
        <f t="shared" si="517"/>
        <v>0</v>
      </c>
      <c r="JM30" s="36">
        <f t="shared" si="517"/>
        <v>0</v>
      </c>
      <c r="JN30" s="36">
        <f t="shared" si="517"/>
        <v>0</v>
      </c>
      <c r="JO30" s="36">
        <f t="shared" si="517"/>
        <v>0</v>
      </c>
      <c r="JP30" s="36">
        <f t="shared" si="517"/>
        <v>0</v>
      </c>
      <c r="JQ30" s="1" t="s">
        <v>31</v>
      </c>
    </row>
    <row r="31" spans="2:277">
      <c r="I31" s="2" t="s">
        <v>70</v>
      </c>
      <c r="J31" s="1">
        <f>-K31*$J$18</f>
        <v>0</v>
      </c>
      <c r="K31" s="13">
        <v>0</v>
      </c>
      <c r="O31" s="2" t="s">
        <v>38</v>
      </c>
      <c r="P31" s="26">
        <f>+P32/12</f>
        <v>14.166666666666666</v>
      </c>
      <c r="U31" s="21"/>
      <c r="W31" s="44">
        <v>100</v>
      </c>
      <c r="X31" s="56">
        <v>1.6321810000000001</v>
      </c>
      <c r="Y31" s="57">
        <v>2.0244629999999999</v>
      </c>
      <c r="Z31" s="56">
        <f t="shared" si="2"/>
        <v>101.632181</v>
      </c>
      <c r="AA31" s="57">
        <f t="shared" si="3"/>
        <v>102.024463</v>
      </c>
      <c r="AB31" s="1">
        <f t="shared" si="0"/>
        <v>0</v>
      </c>
      <c r="AC31" s="1">
        <f t="shared" si="1"/>
        <v>0</v>
      </c>
      <c r="AG31" s="23" t="s">
        <v>34</v>
      </c>
      <c r="AH31" s="1">
        <f>-$Q$13</f>
        <v>221.11111111111123</v>
      </c>
      <c r="AJ31" s="1">
        <f t="shared" ref="AJ31:CU31" si="518">+IF(AND(AJ13&lt;=$P$32-$P$33,AJ13&gt;$P$8),$AH$31*AJ19,0)</f>
        <v>0</v>
      </c>
      <c r="AK31" s="1">
        <f t="shared" si="518"/>
        <v>0</v>
      </c>
      <c r="AL31" s="1">
        <f t="shared" si="518"/>
        <v>0</v>
      </c>
      <c r="AM31" s="1">
        <f t="shared" si="518"/>
        <v>0</v>
      </c>
      <c r="AN31" s="1">
        <f t="shared" si="518"/>
        <v>0</v>
      </c>
      <c r="AO31" s="1">
        <f t="shared" si="518"/>
        <v>0</v>
      </c>
      <c r="AP31" s="1">
        <f t="shared" si="518"/>
        <v>0</v>
      </c>
      <c r="AQ31" s="1">
        <f t="shared" si="518"/>
        <v>0</v>
      </c>
      <c r="AR31" s="1">
        <f t="shared" si="518"/>
        <v>0</v>
      </c>
      <c r="AS31" s="1">
        <f t="shared" si="518"/>
        <v>0</v>
      </c>
      <c r="AT31" s="1">
        <f t="shared" si="518"/>
        <v>0</v>
      </c>
      <c r="AU31" s="1">
        <f t="shared" si="518"/>
        <v>0</v>
      </c>
      <c r="AV31" s="1">
        <f t="shared" si="518"/>
        <v>0</v>
      </c>
      <c r="AW31" s="1">
        <f t="shared" si="518"/>
        <v>0</v>
      </c>
      <c r="AX31" s="1">
        <f t="shared" si="518"/>
        <v>0</v>
      </c>
      <c r="AY31" s="1">
        <f t="shared" si="518"/>
        <v>0</v>
      </c>
      <c r="AZ31" s="1">
        <f t="shared" si="518"/>
        <v>0</v>
      </c>
      <c r="BA31" s="1">
        <f t="shared" si="518"/>
        <v>0</v>
      </c>
      <c r="BB31" s="1">
        <f t="shared" si="518"/>
        <v>0</v>
      </c>
      <c r="BC31" s="1">
        <f t="shared" si="518"/>
        <v>0</v>
      </c>
      <c r="BD31" s="1">
        <f t="shared" si="518"/>
        <v>0</v>
      </c>
      <c r="BE31" s="1">
        <f t="shared" si="518"/>
        <v>0</v>
      </c>
      <c r="BF31" s="1">
        <f t="shared" si="518"/>
        <v>0</v>
      </c>
      <c r="BG31" s="1">
        <f t="shared" si="518"/>
        <v>0</v>
      </c>
      <c r="BH31" s="1">
        <f t="shared" si="518"/>
        <v>0</v>
      </c>
      <c r="BI31" s="1">
        <f t="shared" si="518"/>
        <v>0</v>
      </c>
      <c r="BJ31" s="1">
        <f t="shared" si="518"/>
        <v>0</v>
      </c>
      <c r="BK31" s="1">
        <f t="shared" si="518"/>
        <v>0</v>
      </c>
      <c r="BL31" s="1">
        <f t="shared" si="518"/>
        <v>0</v>
      </c>
      <c r="BM31" s="1">
        <f t="shared" si="518"/>
        <v>0</v>
      </c>
      <c r="BN31" s="1">
        <f t="shared" si="518"/>
        <v>0</v>
      </c>
      <c r="BO31" s="1">
        <f t="shared" si="518"/>
        <v>0</v>
      </c>
      <c r="BP31" s="1">
        <f t="shared" si="518"/>
        <v>0</v>
      </c>
      <c r="BQ31" s="1">
        <f t="shared" si="518"/>
        <v>0</v>
      </c>
      <c r="BR31" s="1">
        <f t="shared" si="518"/>
        <v>0</v>
      </c>
      <c r="BS31" s="1">
        <f t="shared" si="518"/>
        <v>0</v>
      </c>
      <c r="BT31" s="1">
        <f t="shared" si="518"/>
        <v>0</v>
      </c>
      <c r="BU31" s="1">
        <f t="shared" si="518"/>
        <v>0</v>
      </c>
      <c r="BV31" s="1">
        <f t="shared" si="518"/>
        <v>0</v>
      </c>
      <c r="BW31" s="1">
        <f t="shared" si="518"/>
        <v>0</v>
      </c>
      <c r="BX31" s="1">
        <f t="shared" si="518"/>
        <v>0</v>
      </c>
      <c r="BY31" s="1">
        <f t="shared" si="518"/>
        <v>0</v>
      </c>
      <c r="BZ31" s="1">
        <f t="shared" si="518"/>
        <v>0</v>
      </c>
      <c r="CA31" s="1">
        <f t="shared" si="518"/>
        <v>0</v>
      </c>
      <c r="CB31" s="1">
        <f t="shared" si="518"/>
        <v>0</v>
      </c>
      <c r="CC31" s="1">
        <f t="shared" si="518"/>
        <v>0</v>
      </c>
      <c r="CD31" s="1">
        <f t="shared" si="518"/>
        <v>0</v>
      </c>
      <c r="CE31" s="1">
        <f t="shared" si="518"/>
        <v>0</v>
      </c>
      <c r="CF31" s="1">
        <f t="shared" si="518"/>
        <v>0</v>
      </c>
      <c r="CG31" s="1">
        <f t="shared" si="518"/>
        <v>0</v>
      </c>
      <c r="CH31" s="1">
        <f t="shared" si="518"/>
        <v>0</v>
      </c>
      <c r="CI31" s="1">
        <f t="shared" si="518"/>
        <v>0</v>
      </c>
      <c r="CJ31" s="1">
        <f t="shared" si="518"/>
        <v>0</v>
      </c>
      <c r="CK31" s="1">
        <f t="shared" si="518"/>
        <v>0</v>
      </c>
      <c r="CL31" s="1">
        <f t="shared" si="518"/>
        <v>0</v>
      </c>
      <c r="CM31" s="1">
        <f t="shared" si="518"/>
        <v>0</v>
      </c>
      <c r="CN31" s="1">
        <f t="shared" si="518"/>
        <v>0</v>
      </c>
      <c r="CO31" s="1">
        <f t="shared" si="518"/>
        <v>0</v>
      </c>
      <c r="CP31" s="1">
        <f t="shared" si="518"/>
        <v>0</v>
      </c>
      <c r="CQ31" s="1">
        <f t="shared" si="518"/>
        <v>0</v>
      </c>
      <c r="CR31" s="1">
        <f t="shared" si="518"/>
        <v>0</v>
      </c>
      <c r="CS31" s="1">
        <f t="shared" si="518"/>
        <v>0</v>
      </c>
      <c r="CT31" s="1">
        <f t="shared" si="518"/>
        <v>0</v>
      </c>
      <c r="CU31" s="1">
        <f t="shared" si="518"/>
        <v>0</v>
      </c>
      <c r="CV31" s="1">
        <f t="shared" ref="CV31:FG31" si="519">+IF(AND(CV13&lt;=$P$32-$P$33,CV13&gt;$P$8),$AH$31*CV19,0)</f>
        <v>0</v>
      </c>
      <c r="CW31" s="1">
        <f t="shared" si="519"/>
        <v>0</v>
      </c>
      <c r="CX31" s="1">
        <f t="shared" si="519"/>
        <v>0</v>
      </c>
      <c r="CY31" s="1">
        <f t="shared" si="519"/>
        <v>0</v>
      </c>
      <c r="CZ31" s="1">
        <f t="shared" si="519"/>
        <v>0</v>
      </c>
      <c r="DA31" s="1">
        <f t="shared" si="519"/>
        <v>0</v>
      </c>
      <c r="DB31" s="1">
        <f t="shared" si="519"/>
        <v>0</v>
      </c>
      <c r="DC31" s="1">
        <f t="shared" si="519"/>
        <v>0</v>
      </c>
      <c r="DD31" s="1">
        <f t="shared" si="519"/>
        <v>0</v>
      </c>
      <c r="DE31" s="1">
        <f t="shared" si="519"/>
        <v>0</v>
      </c>
      <c r="DF31" s="1">
        <f t="shared" si="519"/>
        <v>0</v>
      </c>
      <c r="DG31" s="1">
        <f t="shared" si="519"/>
        <v>0</v>
      </c>
      <c r="DH31" s="1">
        <f t="shared" si="519"/>
        <v>0</v>
      </c>
      <c r="DI31" s="1">
        <f t="shared" si="519"/>
        <v>0</v>
      </c>
      <c r="DJ31" s="1">
        <f t="shared" si="519"/>
        <v>0</v>
      </c>
      <c r="DK31" s="1">
        <f t="shared" si="519"/>
        <v>0</v>
      </c>
      <c r="DL31" s="1">
        <f t="shared" si="519"/>
        <v>0</v>
      </c>
      <c r="DM31" s="1">
        <f t="shared" si="519"/>
        <v>0</v>
      </c>
      <c r="DN31" s="1">
        <f t="shared" si="519"/>
        <v>0</v>
      </c>
      <c r="DO31" s="1">
        <f t="shared" si="519"/>
        <v>0</v>
      </c>
      <c r="DP31" s="1">
        <f t="shared" si="519"/>
        <v>0</v>
      </c>
      <c r="DQ31" s="1">
        <f t="shared" si="519"/>
        <v>0</v>
      </c>
      <c r="DR31" s="1">
        <f t="shared" si="519"/>
        <v>0</v>
      </c>
      <c r="DS31" s="1">
        <f t="shared" si="519"/>
        <v>0</v>
      </c>
      <c r="DT31" s="1">
        <f t="shared" si="519"/>
        <v>0</v>
      </c>
      <c r="DU31" s="1">
        <f t="shared" si="519"/>
        <v>0</v>
      </c>
      <c r="DV31" s="1">
        <f t="shared" si="519"/>
        <v>0</v>
      </c>
      <c r="DW31" s="1">
        <f t="shared" si="519"/>
        <v>0</v>
      </c>
      <c r="DX31" s="1">
        <f t="shared" si="519"/>
        <v>0</v>
      </c>
      <c r="DY31" s="1">
        <f t="shared" si="519"/>
        <v>0</v>
      </c>
      <c r="DZ31" s="1">
        <f t="shared" si="519"/>
        <v>0</v>
      </c>
      <c r="EA31" s="1">
        <f t="shared" si="519"/>
        <v>0</v>
      </c>
      <c r="EB31" s="1">
        <f t="shared" si="519"/>
        <v>0</v>
      </c>
      <c r="EC31" s="1">
        <f t="shared" si="519"/>
        <v>0</v>
      </c>
      <c r="ED31" s="1">
        <f t="shared" si="519"/>
        <v>0</v>
      </c>
      <c r="EE31" s="1">
        <f t="shared" si="519"/>
        <v>0</v>
      </c>
      <c r="EF31" s="1">
        <f t="shared" si="519"/>
        <v>0</v>
      </c>
      <c r="EG31" s="1">
        <f t="shared" si="519"/>
        <v>0</v>
      </c>
      <c r="EH31" s="1">
        <f t="shared" si="519"/>
        <v>0</v>
      </c>
      <c r="EI31" s="1">
        <f t="shared" si="519"/>
        <v>0</v>
      </c>
      <c r="EJ31" s="1">
        <f t="shared" si="519"/>
        <v>0</v>
      </c>
      <c r="EK31" s="1">
        <f t="shared" si="519"/>
        <v>0</v>
      </c>
      <c r="EL31" s="1">
        <f t="shared" si="519"/>
        <v>0</v>
      </c>
      <c r="EM31" s="1">
        <f t="shared" si="519"/>
        <v>0</v>
      </c>
      <c r="EN31" s="1">
        <f t="shared" si="519"/>
        <v>0</v>
      </c>
      <c r="EO31" s="1">
        <f t="shared" si="519"/>
        <v>0</v>
      </c>
      <c r="EP31" s="1">
        <f t="shared" si="519"/>
        <v>0</v>
      </c>
      <c r="EQ31" s="1">
        <f t="shared" si="519"/>
        <v>0</v>
      </c>
      <c r="ER31" s="1">
        <f t="shared" si="519"/>
        <v>0</v>
      </c>
      <c r="ES31" s="1">
        <f t="shared" si="519"/>
        <v>0</v>
      </c>
      <c r="ET31" s="1">
        <f t="shared" si="519"/>
        <v>0</v>
      </c>
      <c r="EU31" s="1">
        <f t="shared" si="519"/>
        <v>0</v>
      </c>
      <c r="EV31" s="1">
        <f t="shared" si="519"/>
        <v>0</v>
      </c>
      <c r="EW31" s="1">
        <f t="shared" si="519"/>
        <v>0</v>
      </c>
      <c r="EX31" s="1">
        <f t="shared" si="519"/>
        <v>0</v>
      </c>
      <c r="EY31" s="1">
        <f t="shared" si="519"/>
        <v>0</v>
      </c>
      <c r="EZ31" s="1">
        <f t="shared" si="519"/>
        <v>0</v>
      </c>
      <c r="FA31" s="1">
        <f t="shared" si="519"/>
        <v>0</v>
      </c>
      <c r="FB31" s="1">
        <f t="shared" si="519"/>
        <v>0</v>
      </c>
      <c r="FC31" s="1">
        <f t="shared" si="519"/>
        <v>0</v>
      </c>
      <c r="FD31" s="1">
        <f t="shared" si="519"/>
        <v>0</v>
      </c>
      <c r="FE31" s="1">
        <f t="shared" si="519"/>
        <v>0</v>
      </c>
      <c r="FF31" s="1">
        <f t="shared" si="519"/>
        <v>0</v>
      </c>
      <c r="FG31" s="1">
        <f t="shared" si="519"/>
        <v>0</v>
      </c>
      <c r="FH31" s="1">
        <f t="shared" ref="FH31:HS31" si="520">+IF(AND(FH13&lt;=$P$32-$P$33,FH13&gt;$P$8),$AH$31*FH19,0)</f>
        <v>0</v>
      </c>
      <c r="FI31" s="1">
        <f t="shared" si="520"/>
        <v>0</v>
      </c>
      <c r="FJ31" s="1">
        <f t="shared" si="520"/>
        <v>0</v>
      </c>
      <c r="FK31" s="1">
        <f t="shared" si="520"/>
        <v>0</v>
      </c>
      <c r="FL31" s="1">
        <f t="shared" si="520"/>
        <v>0</v>
      </c>
      <c r="FM31" s="1">
        <f t="shared" si="520"/>
        <v>0</v>
      </c>
      <c r="FN31" s="1">
        <f t="shared" si="520"/>
        <v>0</v>
      </c>
      <c r="FO31" s="1">
        <f t="shared" si="520"/>
        <v>0</v>
      </c>
      <c r="FP31" s="1">
        <f t="shared" si="520"/>
        <v>0</v>
      </c>
      <c r="FQ31" s="1">
        <f t="shared" si="520"/>
        <v>0</v>
      </c>
      <c r="FR31" s="1">
        <f t="shared" si="520"/>
        <v>0</v>
      </c>
      <c r="FS31" s="1">
        <f t="shared" si="520"/>
        <v>0</v>
      </c>
      <c r="FT31" s="1">
        <f t="shared" si="520"/>
        <v>0</v>
      </c>
      <c r="FU31" s="1">
        <f t="shared" si="520"/>
        <v>0</v>
      </c>
      <c r="FV31" s="1">
        <f t="shared" si="520"/>
        <v>0</v>
      </c>
      <c r="FW31" s="1">
        <f t="shared" si="520"/>
        <v>0</v>
      </c>
      <c r="FX31" s="1">
        <f t="shared" si="520"/>
        <v>0</v>
      </c>
      <c r="FY31" s="1">
        <f t="shared" si="520"/>
        <v>0</v>
      </c>
      <c r="FZ31" s="1">
        <f t="shared" si="520"/>
        <v>0</v>
      </c>
      <c r="GA31" s="1">
        <f t="shared" si="520"/>
        <v>0</v>
      </c>
      <c r="GB31" s="1">
        <f t="shared" si="520"/>
        <v>0</v>
      </c>
      <c r="GC31" s="1">
        <f t="shared" si="520"/>
        <v>0</v>
      </c>
      <c r="GD31" s="1">
        <f t="shared" si="520"/>
        <v>0</v>
      </c>
      <c r="GE31" s="1">
        <f t="shared" si="520"/>
        <v>0</v>
      </c>
      <c r="GF31" s="1">
        <f t="shared" si="520"/>
        <v>0</v>
      </c>
      <c r="GG31" s="1">
        <f t="shared" si="520"/>
        <v>0</v>
      </c>
      <c r="GH31" s="1">
        <f t="shared" si="520"/>
        <v>0</v>
      </c>
      <c r="GI31" s="1">
        <f t="shared" si="520"/>
        <v>0</v>
      </c>
      <c r="GJ31" s="1">
        <f t="shared" si="520"/>
        <v>0</v>
      </c>
      <c r="GK31" s="1">
        <f t="shared" si="520"/>
        <v>0</v>
      </c>
      <c r="GL31" s="1">
        <f t="shared" si="520"/>
        <v>0</v>
      </c>
      <c r="GM31" s="1">
        <f t="shared" si="520"/>
        <v>0</v>
      </c>
      <c r="GN31" s="1">
        <f t="shared" si="520"/>
        <v>0</v>
      </c>
      <c r="GO31" s="1">
        <f t="shared" si="520"/>
        <v>0</v>
      </c>
      <c r="GP31" s="1">
        <f t="shared" si="520"/>
        <v>0</v>
      </c>
      <c r="GQ31" s="1">
        <f t="shared" si="520"/>
        <v>0</v>
      </c>
      <c r="GR31" s="1">
        <f t="shared" si="520"/>
        <v>0</v>
      </c>
      <c r="GS31" s="1">
        <f t="shared" si="520"/>
        <v>0</v>
      </c>
      <c r="GT31" s="1">
        <f t="shared" si="520"/>
        <v>264.22777777777765</v>
      </c>
      <c r="GU31" s="1">
        <f t="shared" si="520"/>
        <v>0</v>
      </c>
      <c r="GV31" s="1">
        <f t="shared" si="520"/>
        <v>0</v>
      </c>
      <c r="GW31" s="1">
        <f t="shared" si="520"/>
        <v>0</v>
      </c>
      <c r="GX31" s="1">
        <f t="shared" si="520"/>
        <v>0</v>
      </c>
      <c r="GY31" s="1">
        <f t="shared" si="520"/>
        <v>0</v>
      </c>
      <c r="GZ31" s="1">
        <f t="shared" si="520"/>
        <v>0</v>
      </c>
      <c r="HA31" s="1">
        <f t="shared" si="520"/>
        <v>0</v>
      </c>
      <c r="HB31" s="1">
        <f t="shared" si="520"/>
        <v>0</v>
      </c>
      <c r="HC31" s="1">
        <f t="shared" si="520"/>
        <v>0</v>
      </c>
      <c r="HD31" s="1">
        <f t="shared" si="520"/>
        <v>0</v>
      </c>
      <c r="HE31" s="1">
        <f t="shared" si="520"/>
        <v>0</v>
      </c>
      <c r="HF31" s="1">
        <f t="shared" si="520"/>
        <v>0</v>
      </c>
      <c r="HG31" s="1">
        <f t="shared" si="520"/>
        <v>0</v>
      </c>
      <c r="HH31" s="1">
        <f t="shared" si="520"/>
        <v>0</v>
      </c>
      <c r="HI31" s="1">
        <f t="shared" si="520"/>
        <v>0</v>
      </c>
      <c r="HJ31" s="1">
        <f t="shared" si="520"/>
        <v>0</v>
      </c>
      <c r="HK31" s="1">
        <f t="shared" si="520"/>
        <v>0</v>
      </c>
      <c r="HL31" s="1">
        <f t="shared" si="520"/>
        <v>0</v>
      </c>
      <c r="HM31" s="1">
        <f t="shared" si="520"/>
        <v>0</v>
      </c>
      <c r="HN31" s="1">
        <f t="shared" si="520"/>
        <v>0</v>
      </c>
      <c r="HO31" s="1">
        <f t="shared" si="520"/>
        <v>0</v>
      </c>
      <c r="HP31" s="1">
        <f t="shared" si="520"/>
        <v>0</v>
      </c>
      <c r="HQ31" s="1">
        <f t="shared" si="520"/>
        <v>0</v>
      </c>
      <c r="HR31" s="1">
        <f t="shared" si="520"/>
        <v>0</v>
      </c>
      <c r="HS31" s="1">
        <f t="shared" si="520"/>
        <v>0</v>
      </c>
      <c r="HT31" s="1">
        <f t="shared" ref="HT31:JP31" si="521">+IF(AND(HT13&lt;=$P$32-$P$33,HT13&gt;$P$8),$AH$31*HT19,0)</f>
        <v>0</v>
      </c>
      <c r="HU31" s="1">
        <f t="shared" si="521"/>
        <v>0</v>
      </c>
      <c r="HV31" s="1">
        <f t="shared" si="521"/>
        <v>0</v>
      </c>
      <c r="HW31" s="1">
        <f t="shared" si="521"/>
        <v>0</v>
      </c>
      <c r="HX31" s="1">
        <f t="shared" si="521"/>
        <v>0</v>
      </c>
      <c r="HY31" s="1">
        <f t="shared" si="521"/>
        <v>0</v>
      </c>
      <c r="HZ31" s="1">
        <f t="shared" si="521"/>
        <v>0</v>
      </c>
      <c r="IA31" s="1">
        <f t="shared" si="521"/>
        <v>0</v>
      </c>
      <c r="IB31" s="1">
        <f t="shared" si="521"/>
        <v>0</v>
      </c>
      <c r="IC31" s="1">
        <f t="shared" si="521"/>
        <v>0</v>
      </c>
      <c r="ID31" s="1">
        <f t="shared" si="521"/>
        <v>0</v>
      </c>
      <c r="IE31" s="1">
        <f t="shared" si="521"/>
        <v>0</v>
      </c>
      <c r="IF31" s="1">
        <f t="shared" si="521"/>
        <v>0</v>
      </c>
      <c r="IG31" s="1">
        <f t="shared" si="521"/>
        <v>0</v>
      </c>
      <c r="IH31" s="1">
        <f t="shared" si="521"/>
        <v>0</v>
      </c>
      <c r="II31" s="1">
        <f t="shared" si="521"/>
        <v>0</v>
      </c>
      <c r="IJ31" s="1">
        <f t="shared" si="521"/>
        <v>0</v>
      </c>
      <c r="IK31" s="1">
        <f t="shared" si="521"/>
        <v>0</v>
      </c>
      <c r="IL31" s="1">
        <f t="shared" si="521"/>
        <v>0</v>
      </c>
      <c r="IM31" s="1">
        <f t="shared" si="521"/>
        <v>0</v>
      </c>
      <c r="IN31" s="1">
        <f t="shared" si="521"/>
        <v>0</v>
      </c>
      <c r="IO31" s="1">
        <f t="shared" si="521"/>
        <v>0</v>
      </c>
      <c r="IP31" s="1">
        <f t="shared" si="521"/>
        <v>0</v>
      </c>
      <c r="IQ31" s="1">
        <f t="shared" si="521"/>
        <v>0</v>
      </c>
      <c r="IR31" s="1">
        <f t="shared" si="521"/>
        <v>0</v>
      </c>
      <c r="IS31" s="1">
        <f t="shared" si="521"/>
        <v>0</v>
      </c>
      <c r="IT31" s="1">
        <f t="shared" si="521"/>
        <v>0</v>
      </c>
      <c r="IU31" s="1">
        <f t="shared" si="521"/>
        <v>0</v>
      </c>
      <c r="IV31" s="1">
        <f t="shared" si="521"/>
        <v>0</v>
      </c>
      <c r="IW31" s="1">
        <f t="shared" si="521"/>
        <v>0</v>
      </c>
      <c r="IX31" s="1">
        <f t="shared" si="521"/>
        <v>0</v>
      </c>
      <c r="IY31" s="1">
        <f t="shared" si="521"/>
        <v>0</v>
      </c>
      <c r="IZ31" s="1">
        <f t="shared" si="521"/>
        <v>0</v>
      </c>
      <c r="JA31" s="1">
        <f t="shared" si="521"/>
        <v>0</v>
      </c>
      <c r="JB31" s="1">
        <f t="shared" si="521"/>
        <v>0</v>
      </c>
      <c r="JC31" s="1">
        <f t="shared" si="521"/>
        <v>0</v>
      </c>
      <c r="JD31" s="1">
        <f t="shared" si="521"/>
        <v>0</v>
      </c>
      <c r="JE31" s="1">
        <f t="shared" si="521"/>
        <v>0</v>
      </c>
      <c r="JF31" s="1">
        <f t="shared" si="521"/>
        <v>0</v>
      </c>
      <c r="JG31" s="1">
        <f t="shared" si="521"/>
        <v>0</v>
      </c>
      <c r="JH31" s="1">
        <f t="shared" si="521"/>
        <v>0</v>
      </c>
      <c r="JI31" s="1">
        <f t="shared" si="521"/>
        <v>0</v>
      </c>
      <c r="JJ31" s="1">
        <f t="shared" si="521"/>
        <v>0</v>
      </c>
      <c r="JK31" s="1">
        <f t="shared" si="521"/>
        <v>0</v>
      </c>
      <c r="JL31" s="1">
        <f t="shared" si="521"/>
        <v>0</v>
      </c>
      <c r="JM31" s="1">
        <f t="shared" si="521"/>
        <v>0</v>
      </c>
      <c r="JN31" s="1">
        <f t="shared" si="521"/>
        <v>0</v>
      </c>
      <c r="JO31" s="1">
        <f t="shared" si="521"/>
        <v>0</v>
      </c>
      <c r="JP31" s="1">
        <f t="shared" si="521"/>
        <v>0</v>
      </c>
      <c r="JQ31" s="1" t="s">
        <v>31</v>
      </c>
    </row>
    <row r="32" spans="2:277">
      <c r="O32" s="2" t="s">
        <v>39</v>
      </c>
      <c r="P32" s="1">
        <f>ROUND(P8+P33,0)</f>
        <v>170</v>
      </c>
      <c r="Q32" s="58"/>
      <c r="R32" s="59"/>
      <c r="U32" s="21"/>
      <c r="JQ32" s="1" t="s">
        <v>31</v>
      </c>
    </row>
    <row r="33" spans="3:277">
      <c r="O33" s="2" t="s">
        <v>57</v>
      </c>
      <c r="P33" s="8">
        <v>3</v>
      </c>
      <c r="U33" s="21"/>
      <c r="AG33" s="23" t="s">
        <v>40</v>
      </c>
      <c r="AH33" s="1">
        <f>-$J$31/12</f>
        <v>0</v>
      </c>
      <c r="AI33" s="25">
        <v>0</v>
      </c>
      <c r="AJ33" s="1">
        <f t="shared" ref="AJ33:CU33" si="522">+IF($P$32&gt;=AJ13,$AH$33,0)</f>
        <v>0</v>
      </c>
      <c r="AK33" s="1">
        <f t="shared" si="522"/>
        <v>0</v>
      </c>
      <c r="AL33" s="1">
        <f t="shared" si="522"/>
        <v>0</v>
      </c>
      <c r="AM33" s="1">
        <f t="shared" si="522"/>
        <v>0</v>
      </c>
      <c r="AN33" s="1">
        <f t="shared" si="522"/>
        <v>0</v>
      </c>
      <c r="AO33" s="1">
        <f t="shared" si="522"/>
        <v>0</v>
      </c>
      <c r="AP33" s="1">
        <f t="shared" si="522"/>
        <v>0</v>
      </c>
      <c r="AQ33" s="1">
        <f t="shared" si="522"/>
        <v>0</v>
      </c>
      <c r="AR33" s="1">
        <f t="shared" si="522"/>
        <v>0</v>
      </c>
      <c r="AS33" s="1">
        <f t="shared" si="522"/>
        <v>0</v>
      </c>
      <c r="AT33" s="1">
        <f t="shared" si="522"/>
        <v>0</v>
      </c>
      <c r="AU33" s="1">
        <f t="shared" si="522"/>
        <v>0</v>
      </c>
      <c r="AV33" s="1">
        <f t="shared" si="522"/>
        <v>0</v>
      </c>
      <c r="AW33" s="1">
        <f t="shared" si="522"/>
        <v>0</v>
      </c>
      <c r="AX33" s="1">
        <f t="shared" si="522"/>
        <v>0</v>
      </c>
      <c r="AY33" s="1">
        <f t="shared" si="522"/>
        <v>0</v>
      </c>
      <c r="AZ33" s="1">
        <f t="shared" si="522"/>
        <v>0</v>
      </c>
      <c r="BA33" s="1">
        <f t="shared" si="522"/>
        <v>0</v>
      </c>
      <c r="BB33" s="1">
        <f t="shared" si="522"/>
        <v>0</v>
      </c>
      <c r="BC33" s="1">
        <f t="shared" si="522"/>
        <v>0</v>
      </c>
      <c r="BD33" s="1">
        <f t="shared" si="522"/>
        <v>0</v>
      </c>
      <c r="BE33" s="1">
        <f t="shared" si="522"/>
        <v>0</v>
      </c>
      <c r="BF33" s="1">
        <f t="shared" si="522"/>
        <v>0</v>
      </c>
      <c r="BG33" s="1">
        <f t="shared" si="522"/>
        <v>0</v>
      </c>
      <c r="BH33" s="1">
        <f t="shared" si="522"/>
        <v>0</v>
      </c>
      <c r="BI33" s="1">
        <f t="shared" si="522"/>
        <v>0</v>
      </c>
      <c r="BJ33" s="1">
        <f t="shared" si="522"/>
        <v>0</v>
      </c>
      <c r="BK33" s="1">
        <f t="shared" si="522"/>
        <v>0</v>
      </c>
      <c r="BL33" s="1">
        <f t="shared" si="522"/>
        <v>0</v>
      </c>
      <c r="BM33" s="1">
        <f t="shared" si="522"/>
        <v>0</v>
      </c>
      <c r="BN33" s="1">
        <f t="shared" si="522"/>
        <v>0</v>
      </c>
      <c r="BO33" s="1">
        <f t="shared" si="522"/>
        <v>0</v>
      </c>
      <c r="BP33" s="1">
        <f t="shared" si="522"/>
        <v>0</v>
      </c>
      <c r="BQ33" s="1">
        <f t="shared" si="522"/>
        <v>0</v>
      </c>
      <c r="BR33" s="1">
        <f t="shared" si="522"/>
        <v>0</v>
      </c>
      <c r="BS33" s="1">
        <f t="shared" si="522"/>
        <v>0</v>
      </c>
      <c r="BT33" s="1">
        <f t="shared" si="522"/>
        <v>0</v>
      </c>
      <c r="BU33" s="1">
        <f t="shared" si="522"/>
        <v>0</v>
      </c>
      <c r="BV33" s="1">
        <f t="shared" si="522"/>
        <v>0</v>
      </c>
      <c r="BW33" s="1">
        <f t="shared" si="522"/>
        <v>0</v>
      </c>
      <c r="BX33" s="1">
        <f t="shared" si="522"/>
        <v>0</v>
      </c>
      <c r="BY33" s="1">
        <f t="shared" si="522"/>
        <v>0</v>
      </c>
      <c r="BZ33" s="1">
        <f t="shared" si="522"/>
        <v>0</v>
      </c>
      <c r="CA33" s="1">
        <f t="shared" si="522"/>
        <v>0</v>
      </c>
      <c r="CB33" s="1">
        <f t="shared" si="522"/>
        <v>0</v>
      </c>
      <c r="CC33" s="1">
        <f t="shared" si="522"/>
        <v>0</v>
      </c>
      <c r="CD33" s="1">
        <f t="shared" si="522"/>
        <v>0</v>
      </c>
      <c r="CE33" s="1">
        <f t="shared" si="522"/>
        <v>0</v>
      </c>
      <c r="CF33" s="1">
        <f t="shared" si="522"/>
        <v>0</v>
      </c>
      <c r="CG33" s="1">
        <f t="shared" si="522"/>
        <v>0</v>
      </c>
      <c r="CH33" s="1">
        <f t="shared" si="522"/>
        <v>0</v>
      </c>
      <c r="CI33" s="1">
        <f t="shared" si="522"/>
        <v>0</v>
      </c>
      <c r="CJ33" s="1">
        <f t="shared" si="522"/>
        <v>0</v>
      </c>
      <c r="CK33" s="1">
        <f t="shared" si="522"/>
        <v>0</v>
      </c>
      <c r="CL33" s="1">
        <f t="shared" si="522"/>
        <v>0</v>
      </c>
      <c r="CM33" s="1">
        <f t="shared" si="522"/>
        <v>0</v>
      </c>
      <c r="CN33" s="1">
        <f t="shared" si="522"/>
        <v>0</v>
      </c>
      <c r="CO33" s="1">
        <f t="shared" si="522"/>
        <v>0</v>
      </c>
      <c r="CP33" s="1">
        <f t="shared" si="522"/>
        <v>0</v>
      </c>
      <c r="CQ33" s="1">
        <f t="shared" si="522"/>
        <v>0</v>
      </c>
      <c r="CR33" s="1">
        <f t="shared" si="522"/>
        <v>0</v>
      </c>
      <c r="CS33" s="1">
        <f t="shared" si="522"/>
        <v>0</v>
      </c>
      <c r="CT33" s="1">
        <f t="shared" si="522"/>
        <v>0</v>
      </c>
      <c r="CU33" s="1">
        <f t="shared" si="522"/>
        <v>0</v>
      </c>
      <c r="CV33" s="1">
        <f t="shared" ref="CV33:FG33" si="523">+IF($P$32&gt;=CV13,$AH$33,0)</f>
        <v>0</v>
      </c>
      <c r="CW33" s="1">
        <f t="shared" si="523"/>
        <v>0</v>
      </c>
      <c r="CX33" s="1">
        <f t="shared" si="523"/>
        <v>0</v>
      </c>
      <c r="CY33" s="1">
        <f t="shared" si="523"/>
        <v>0</v>
      </c>
      <c r="CZ33" s="1">
        <f t="shared" si="523"/>
        <v>0</v>
      </c>
      <c r="DA33" s="1">
        <f t="shared" si="523"/>
        <v>0</v>
      </c>
      <c r="DB33" s="1">
        <f t="shared" si="523"/>
        <v>0</v>
      </c>
      <c r="DC33" s="1">
        <f t="shared" si="523"/>
        <v>0</v>
      </c>
      <c r="DD33" s="1">
        <f t="shared" si="523"/>
        <v>0</v>
      </c>
      <c r="DE33" s="1">
        <f t="shared" si="523"/>
        <v>0</v>
      </c>
      <c r="DF33" s="1">
        <f t="shared" si="523"/>
        <v>0</v>
      </c>
      <c r="DG33" s="1">
        <f t="shared" si="523"/>
        <v>0</v>
      </c>
      <c r="DH33" s="1">
        <f t="shared" si="523"/>
        <v>0</v>
      </c>
      <c r="DI33" s="1">
        <f t="shared" si="523"/>
        <v>0</v>
      </c>
      <c r="DJ33" s="1">
        <f t="shared" si="523"/>
        <v>0</v>
      </c>
      <c r="DK33" s="1">
        <f t="shared" si="523"/>
        <v>0</v>
      </c>
      <c r="DL33" s="1">
        <f t="shared" si="523"/>
        <v>0</v>
      </c>
      <c r="DM33" s="1">
        <f t="shared" si="523"/>
        <v>0</v>
      </c>
      <c r="DN33" s="1">
        <f t="shared" si="523"/>
        <v>0</v>
      </c>
      <c r="DO33" s="1">
        <f t="shared" si="523"/>
        <v>0</v>
      </c>
      <c r="DP33" s="1">
        <f t="shared" si="523"/>
        <v>0</v>
      </c>
      <c r="DQ33" s="1">
        <f t="shared" si="523"/>
        <v>0</v>
      </c>
      <c r="DR33" s="1">
        <f t="shared" si="523"/>
        <v>0</v>
      </c>
      <c r="DS33" s="1">
        <f t="shared" si="523"/>
        <v>0</v>
      </c>
      <c r="DT33" s="1">
        <f t="shared" si="523"/>
        <v>0</v>
      </c>
      <c r="DU33" s="1">
        <f t="shared" si="523"/>
        <v>0</v>
      </c>
      <c r="DV33" s="1">
        <f t="shared" si="523"/>
        <v>0</v>
      </c>
      <c r="DW33" s="1">
        <f t="shared" si="523"/>
        <v>0</v>
      </c>
      <c r="DX33" s="1">
        <f t="shared" si="523"/>
        <v>0</v>
      </c>
      <c r="DY33" s="1">
        <f t="shared" si="523"/>
        <v>0</v>
      </c>
      <c r="DZ33" s="1">
        <f t="shared" si="523"/>
        <v>0</v>
      </c>
      <c r="EA33" s="1">
        <f t="shared" si="523"/>
        <v>0</v>
      </c>
      <c r="EB33" s="1">
        <f t="shared" si="523"/>
        <v>0</v>
      </c>
      <c r="EC33" s="1">
        <f t="shared" si="523"/>
        <v>0</v>
      </c>
      <c r="ED33" s="1">
        <f t="shared" si="523"/>
        <v>0</v>
      </c>
      <c r="EE33" s="1">
        <f t="shared" si="523"/>
        <v>0</v>
      </c>
      <c r="EF33" s="1">
        <f t="shared" si="523"/>
        <v>0</v>
      </c>
      <c r="EG33" s="1">
        <f t="shared" si="523"/>
        <v>0</v>
      </c>
      <c r="EH33" s="1">
        <f t="shared" si="523"/>
        <v>0</v>
      </c>
      <c r="EI33" s="1">
        <f t="shared" si="523"/>
        <v>0</v>
      </c>
      <c r="EJ33" s="1">
        <f t="shared" si="523"/>
        <v>0</v>
      </c>
      <c r="EK33" s="1">
        <f t="shared" si="523"/>
        <v>0</v>
      </c>
      <c r="EL33" s="1">
        <f t="shared" si="523"/>
        <v>0</v>
      </c>
      <c r="EM33" s="1">
        <f t="shared" si="523"/>
        <v>0</v>
      </c>
      <c r="EN33" s="1">
        <f t="shared" si="523"/>
        <v>0</v>
      </c>
      <c r="EO33" s="1">
        <f t="shared" si="523"/>
        <v>0</v>
      </c>
      <c r="EP33" s="1">
        <f t="shared" si="523"/>
        <v>0</v>
      </c>
      <c r="EQ33" s="1">
        <f t="shared" si="523"/>
        <v>0</v>
      </c>
      <c r="ER33" s="1">
        <f t="shared" si="523"/>
        <v>0</v>
      </c>
      <c r="ES33" s="1">
        <f t="shared" si="523"/>
        <v>0</v>
      </c>
      <c r="ET33" s="1">
        <f t="shared" si="523"/>
        <v>0</v>
      </c>
      <c r="EU33" s="1">
        <f t="shared" si="523"/>
        <v>0</v>
      </c>
      <c r="EV33" s="1">
        <f t="shared" si="523"/>
        <v>0</v>
      </c>
      <c r="EW33" s="1">
        <f t="shared" si="523"/>
        <v>0</v>
      </c>
      <c r="EX33" s="1">
        <f t="shared" si="523"/>
        <v>0</v>
      </c>
      <c r="EY33" s="1">
        <f t="shared" si="523"/>
        <v>0</v>
      </c>
      <c r="EZ33" s="1">
        <f t="shared" si="523"/>
        <v>0</v>
      </c>
      <c r="FA33" s="1">
        <f t="shared" si="523"/>
        <v>0</v>
      </c>
      <c r="FB33" s="1">
        <f t="shared" si="523"/>
        <v>0</v>
      </c>
      <c r="FC33" s="1">
        <f t="shared" si="523"/>
        <v>0</v>
      </c>
      <c r="FD33" s="1">
        <f t="shared" si="523"/>
        <v>0</v>
      </c>
      <c r="FE33" s="1">
        <f t="shared" si="523"/>
        <v>0</v>
      </c>
      <c r="FF33" s="1">
        <f t="shared" si="523"/>
        <v>0</v>
      </c>
      <c r="FG33" s="1">
        <f t="shared" si="523"/>
        <v>0</v>
      </c>
      <c r="FH33" s="1">
        <f t="shared" ref="FH33:HS33" si="524">+IF($P$32&gt;=FH13,$AH$33,0)</f>
        <v>0</v>
      </c>
      <c r="FI33" s="1">
        <f t="shared" si="524"/>
        <v>0</v>
      </c>
      <c r="FJ33" s="1">
        <f t="shared" si="524"/>
        <v>0</v>
      </c>
      <c r="FK33" s="1">
        <f t="shared" si="524"/>
        <v>0</v>
      </c>
      <c r="FL33" s="1">
        <f t="shared" si="524"/>
        <v>0</v>
      </c>
      <c r="FM33" s="1">
        <f t="shared" si="524"/>
        <v>0</v>
      </c>
      <c r="FN33" s="1">
        <f t="shared" si="524"/>
        <v>0</v>
      </c>
      <c r="FO33" s="1">
        <f t="shared" si="524"/>
        <v>0</v>
      </c>
      <c r="FP33" s="1">
        <f t="shared" si="524"/>
        <v>0</v>
      </c>
      <c r="FQ33" s="1">
        <f t="shared" si="524"/>
        <v>0</v>
      </c>
      <c r="FR33" s="1">
        <f t="shared" si="524"/>
        <v>0</v>
      </c>
      <c r="FS33" s="1">
        <f t="shared" si="524"/>
        <v>0</v>
      </c>
      <c r="FT33" s="1">
        <f t="shared" si="524"/>
        <v>0</v>
      </c>
      <c r="FU33" s="1">
        <f t="shared" si="524"/>
        <v>0</v>
      </c>
      <c r="FV33" s="1">
        <f t="shared" si="524"/>
        <v>0</v>
      </c>
      <c r="FW33" s="1">
        <f t="shared" si="524"/>
        <v>0</v>
      </c>
      <c r="FX33" s="1">
        <f t="shared" si="524"/>
        <v>0</v>
      </c>
      <c r="FY33" s="1">
        <f t="shared" si="524"/>
        <v>0</v>
      </c>
      <c r="FZ33" s="1">
        <f t="shared" si="524"/>
        <v>0</v>
      </c>
      <c r="GA33" s="1">
        <f t="shared" si="524"/>
        <v>0</v>
      </c>
      <c r="GB33" s="1">
        <f t="shared" si="524"/>
        <v>0</v>
      </c>
      <c r="GC33" s="1">
        <f t="shared" si="524"/>
        <v>0</v>
      </c>
      <c r="GD33" s="1">
        <f t="shared" si="524"/>
        <v>0</v>
      </c>
      <c r="GE33" s="1">
        <f t="shared" si="524"/>
        <v>0</v>
      </c>
      <c r="GF33" s="1">
        <f t="shared" si="524"/>
        <v>0</v>
      </c>
      <c r="GG33" s="1">
        <f t="shared" si="524"/>
        <v>0</v>
      </c>
      <c r="GH33" s="1">
        <f t="shared" si="524"/>
        <v>0</v>
      </c>
      <c r="GI33" s="1">
        <f t="shared" si="524"/>
        <v>0</v>
      </c>
      <c r="GJ33" s="1">
        <f t="shared" si="524"/>
        <v>0</v>
      </c>
      <c r="GK33" s="1">
        <f t="shared" si="524"/>
        <v>0</v>
      </c>
      <c r="GL33" s="1">
        <f t="shared" si="524"/>
        <v>0</v>
      </c>
      <c r="GM33" s="1">
        <f t="shared" si="524"/>
        <v>0</v>
      </c>
      <c r="GN33" s="1">
        <f t="shared" si="524"/>
        <v>0</v>
      </c>
      <c r="GO33" s="1">
        <f t="shared" si="524"/>
        <v>0</v>
      </c>
      <c r="GP33" s="1">
        <f t="shared" si="524"/>
        <v>0</v>
      </c>
      <c r="GQ33" s="1">
        <f t="shared" si="524"/>
        <v>0</v>
      </c>
      <c r="GR33" s="1">
        <f t="shared" si="524"/>
        <v>0</v>
      </c>
      <c r="GS33" s="1">
        <f t="shared" si="524"/>
        <v>0</v>
      </c>
      <c r="GT33" s="1">
        <f t="shared" si="524"/>
        <v>0</v>
      </c>
      <c r="GU33" s="1">
        <f t="shared" si="524"/>
        <v>0</v>
      </c>
      <c r="GV33" s="1">
        <f t="shared" si="524"/>
        <v>0</v>
      </c>
      <c r="GW33" s="1">
        <f t="shared" si="524"/>
        <v>0</v>
      </c>
      <c r="GX33" s="1">
        <f t="shared" si="524"/>
        <v>0</v>
      </c>
      <c r="GY33" s="1">
        <f t="shared" si="524"/>
        <v>0</v>
      </c>
      <c r="GZ33" s="1">
        <f t="shared" si="524"/>
        <v>0</v>
      </c>
      <c r="HA33" s="1">
        <f t="shared" si="524"/>
        <v>0</v>
      </c>
      <c r="HB33" s="1">
        <f t="shared" si="524"/>
        <v>0</v>
      </c>
      <c r="HC33" s="1">
        <f t="shared" si="524"/>
        <v>0</v>
      </c>
      <c r="HD33" s="1">
        <f t="shared" si="524"/>
        <v>0</v>
      </c>
      <c r="HE33" s="1">
        <f t="shared" si="524"/>
        <v>0</v>
      </c>
      <c r="HF33" s="1">
        <f t="shared" si="524"/>
        <v>0</v>
      </c>
      <c r="HG33" s="1">
        <f t="shared" si="524"/>
        <v>0</v>
      </c>
      <c r="HH33" s="1">
        <f t="shared" si="524"/>
        <v>0</v>
      </c>
      <c r="HI33" s="1">
        <f t="shared" si="524"/>
        <v>0</v>
      </c>
      <c r="HJ33" s="1">
        <f t="shared" si="524"/>
        <v>0</v>
      </c>
      <c r="HK33" s="1">
        <f t="shared" si="524"/>
        <v>0</v>
      </c>
      <c r="HL33" s="1">
        <f t="shared" si="524"/>
        <v>0</v>
      </c>
      <c r="HM33" s="1">
        <f t="shared" si="524"/>
        <v>0</v>
      </c>
      <c r="HN33" s="1">
        <f t="shared" si="524"/>
        <v>0</v>
      </c>
      <c r="HO33" s="1">
        <f t="shared" si="524"/>
        <v>0</v>
      </c>
      <c r="HP33" s="1">
        <f t="shared" si="524"/>
        <v>0</v>
      </c>
      <c r="HQ33" s="1">
        <f t="shared" si="524"/>
        <v>0</v>
      </c>
      <c r="HR33" s="1">
        <f t="shared" si="524"/>
        <v>0</v>
      </c>
      <c r="HS33" s="1">
        <f t="shared" si="524"/>
        <v>0</v>
      </c>
      <c r="HT33" s="1">
        <f t="shared" ref="HT33:JP33" si="525">+IF($P$32&gt;=HT13,$AH$33,0)</f>
        <v>0</v>
      </c>
      <c r="HU33" s="1">
        <f t="shared" si="525"/>
        <v>0</v>
      </c>
      <c r="HV33" s="1">
        <f t="shared" si="525"/>
        <v>0</v>
      </c>
      <c r="HW33" s="1">
        <f t="shared" si="525"/>
        <v>0</v>
      </c>
      <c r="HX33" s="1">
        <f t="shared" si="525"/>
        <v>0</v>
      </c>
      <c r="HY33" s="1">
        <f t="shared" si="525"/>
        <v>0</v>
      </c>
      <c r="HZ33" s="1">
        <f t="shared" si="525"/>
        <v>0</v>
      </c>
      <c r="IA33" s="1">
        <f t="shared" si="525"/>
        <v>0</v>
      </c>
      <c r="IB33" s="1">
        <f t="shared" si="525"/>
        <v>0</v>
      </c>
      <c r="IC33" s="1">
        <f t="shared" si="525"/>
        <v>0</v>
      </c>
      <c r="ID33" s="1">
        <f t="shared" si="525"/>
        <v>0</v>
      </c>
      <c r="IE33" s="1">
        <f t="shared" si="525"/>
        <v>0</v>
      </c>
      <c r="IF33" s="1">
        <f t="shared" si="525"/>
        <v>0</v>
      </c>
      <c r="IG33" s="1">
        <f t="shared" si="525"/>
        <v>0</v>
      </c>
      <c r="IH33" s="1">
        <f t="shared" si="525"/>
        <v>0</v>
      </c>
      <c r="II33" s="1">
        <f t="shared" si="525"/>
        <v>0</v>
      </c>
      <c r="IJ33" s="1">
        <f t="shared" si="525"/>
        <v>0</v>
      </c>
      <c r="IK33" s="1">
        <f t="shared" si="525"/>
        <v>0</v>
      </c>
      <c r="IL33" s="1">
        <f t="shared" si="525"/>
        <v>0</v>
      </c>
      <c r="IM33" s="1">
        <f t="shared" si="525"/>
        <v>0</v>
      </c>
      <c r="IN33" s="1">
        <f t="shared" si="525"/>
        <v>0</v>
      </c>
      <c r="IO33" s="1">
        <f t="shared" si="525"/>
        <v>0</v>
      </c>
      <c r="IP33" s="1">
        <f t="shared" si="525"/>
        <v>0</v>
      </c>
      <c r="IQ33" s="1">
        <f t="shared" si="525"/>
        <v>0</v>
      </c>
      <c r="IR33" s="1">
        <f t="shared" si="525"/>
        <v>0</v>
      </c>
      <c r="IS33" s="1">
        <f t="shared" si="525"/>
        <v>0</v>
      </c>
      <c r="IT33" s="1">
        <f t="shared" si="525"/>
        <v>0</v>
      </c>
      <c r="IU33" s="1">
        <f t="shared" si="525"/>
        <v>0</v>
      </c>
      <c r="IV33" s="1">
        <f t="shared" si="525"/>
        <v>0</v>
      </c>
      <c r="IW33" s="1">
        <f t="shared" si="525"/>
        <v>0</v>
      </c>
      <c r="IX33" s="1">
        <f t="shared" si="525"/>
        <v>0</v>
      </c>
      <c r="IY33" s="1">
        <f t="shared" si="525"/>
        <v>0</v>
      </c>
      <c r="IZ33" s="1">
        <f t="shared" si="525"/>
        <v>0</v>
      </c>
      <c r="JA33" s="1">
        <f t="shared" si="525"/>
        <v>0</v>
      </c>
      <c r="JB33" s="1">
        <f t="shared" si="525"/>
        <v>0</v>
      </c>
      <c r="JC33" s="1">
        <f t="shared" si="525"/>
        <v>0</v>
      </c>
      <c r="JD33" s="1">
        <f t="shared" si="525"/>
        <v>0</v>
      </c>
      <c r="JE33" s="1">
        <f t="shared" si="525"/>
        <v>0</v>
      </c>
      <c r="JF33" s="1">
        <f t="shared" si="525"/>
        <v>0</v>
      </c>
      <c r="JG33" s="1">
        <f t="shared" si="525"/>
        <v>0</v>
      </c>
      <c r="JH33" s="1">
        <f t="shared" si="525"/>
        <v>0</v>
      </c>
      <c r="JI33" s="1">
        <f t="shared" si="525"/>
        <v>0</v>
      </c>
      <c r="JJ33" s="1">
        <f t="shared" si="525"/>
        <v>0</v>
      </c>
      <c r="JK33" s="1">
        <f t="shared" si="525"/>
        <v>0</v>
      </c>
      <c r="JL33" s="1">
        <f t="shared" si="525"/>
        <v>0</v>
      </c>
      <c r="JM33" s="1">
        <f t="shared" si="525"/>
        <v>0</v>
      </c>
      <c r="JN33" s="1">
        <f t="shared" si="525"/>
        <v>0</v>
      </c>
      <c r="JO33" s="1">
        <f t="shared" si="525"/>
        <v>0</v>
      </c>
      <c r="JP33" s="1">
        <f t="shared" si="525"/>
        <v>0</v>
      </c>
      <c r="JQ33" s="1" t="s">
        <v>31</v>
      </c>
    </row>
    <row r="34" spans="3:277">
      <c r="I34" s="40" t="s">
        <v>56</v>
      </c>
      <c r="J34" s="46" t="s">
        <v>62</v>
      </c>
      <c r="K34" s="41"/>
      <c r="U34" s="21"/>
      <c r="JQ34" s="1" t="s">
        <v>31</v>
      </c>
    </row>
    <row r="35" spans="3:277">
      <c r="I35" s="2" t="s">
        <v>53</v>
      </c>
      <c r="J35" s="16">
        <f>((J45*12)+P16)/-J19</f>
        <v>4.9079167101783609E-2</v>
      </c>
      <c r="U35" s="21"/>
      <c r="AG35" s="23" t="s">
        <v>41</v>
      </c>
      <c r="AH35" s="1">
        <f>SUM(AI35:JP35)</f>
        <v>500000</v>
      </c>
      <c r="AI35" s="1">
        <f>+IF(AI13=$P$32,$D$4,0)</f>
        <v>0</v>
      </c>
      <c r="AJ35" s="1">
        <f t="shared" ref="AJ35:CU35" si="526">+IF(AJ13=$P$32,$D$4,0)</f>
        <v>0</v>
      </c>
      <c r="AK35" s="1">
        <f t="shared" si="526"/>
        <v>0</v>
      </c>
      <c r="AL35" s="1">
        <f t="shared" si="526"/>
        <v>0</v>
      </c>
      <c r="AM35" s="1">
        <f t="shared" si="526"/>
        <v>0</v>
      </c>
      <c r="AN35" s="1">
        <f t="shared" si="526"/>
        <v>0</v>
      </c>
      <c r="AO35" s="1">
        <f t="shared" si="526"/>
        <v>0</v>
      </c>
      <c r="AP35" s="1">
        <f t="shared" si="526"/>
        <v>0</v>
      </c>
      <c r="AQ35" s="1">
        <f t="shared" si="526"/>
        <v>0</v>
      </c>
      <c r="AR35" s="1">
        <f t="shared" si="526"/>
        <v>0</v>
      </c>
      <c r="AS35" s="1">
        <f t="shared" si="526"/>
        <v>0</v>
      </c>
      <c r="AT35" s="1">
        <f t="shared" si="526"/>
        <v>0</v>
      </c>
      <c r="AU35" s="1">
        <f t="shared" si="526"/>
        <v>0</v>
      </c>
      <c r="AV35" s="1">
        <f t="shared" si="526"/>
        <v>0</v>
      </c>
      <c r="AW35" s="1">
        <f t="shared" si="526"/>
        <v>0</v>
      </c>
      <c r="AX35" s="1">
        <f t="shared" si="526"/>
        <v>0</v>
      </c>
      <c r="AY35" s="1">
        <f t="shared" si="526"/>
        <v>0</v>
      </c>
      <c r="AZ35" s="1">
        <f t="shared" si="526"/>
        <v>0</v>
      </c>
      <c r="BA35" s="1">
        <f t="shared" si="526"/>
        <v>0</v>
      </c>
      <c r="BB35" s="1">
        <f t="shared" si="526"/>
        <v>0</v>
      </c>
      <c r="BC35" s="1">
        <f t="shared" si="526"/>
        <v>0</v>
      </c>
      <c r="BD35" s="1">
        <f t="shared" si="526"/>
        <v>0</v>
      </c>
      <c r="BE35" s="1">
        <f t="shared" si="526"/>
        <v>0</v>
      </c>
      <c r="BF35" s="1">
        <f t="shared" si="526"/>
        <v>0</v>
      </c>
      <c r="BG35" s="1">
        <f t="shared" si="526"/>
        <v>0</v>
      </c>
      <c r="BH35" s="1">
        <f t="shared" si="526"/>
        <v>0</v>
      </c>
      <c r="BI35" s="1">
        <f t="shared" si="526"/>
        <v>0</v>
      </c>
      <c r="BJ35" s="1">
        <f t="shared" si="526"/>
        <v>0</v>
      </c>
      <c r="BK35" s="1">
        <f t="shared" si="526"/>
        <v>0</v>
      </c>
      <c r="BL35" s="1">
        <f t="shared" si="526"/>
        <v>0</v>
      </c>
      <c r="BM35" s="1">
        <f t="shared" si="526"/>
        <v>0</v>
      </c>
      <c r="BN35" s="1">
        <f t="shared" si="526"/>
        <v>0</v>
      </c>
      <c r="BO35" s="1">
        <f t="shared" si="526"/>
        <v>0</v>
      </c>
      <c r="BP35" s="1">
        <f t="shared" si="526"/>
        <v>0</v>
      </c>
      <c r="BQ35" s="1">
        <f t="shared" si="526"/>
        <v>0</v>
      </c>
      <c r="BR35" s="1">
        <f t="shared" si="526"/>
        <v>0</v>
      </c>
      <c r="BS35" s="1">
        <f t="shared" si="526"/>
        <v>0</v>
      </c>
      <c r="BT35" s="1">
        <f t="shared" si="526"/>
        <v>0</v>
      </c>
      <c r="BU35" s="1">
        <f t="shared" si="526"/>
        <v>0</v>
      </c>
      <c r="BV35" s="1">
        <f t="shared" si="526"/>
        <v>0</v>
      </c>
      <c r="BW35" s="1">
        <f t="shared" si="526"/>
        <v>0</v>
      </c>
      <c r="BX35" s="1">
        <f t="shared" si="526"/>
        <v>0</v>
      </c>
      <c r="BY35" s="1">
        <f t="shared" si="526"/>
        <v>0</v>
      </c>
      <c r="BZ35" s="1">
        <f t="shared" si="526"/>
        <v>0</v>
      </c>
      <c r="CA35" s="1">
        <f t="shared" si="526"/>
        <v>0</v>
      </c>
      <c r="CB35" s="1">
        <f t="shared" si="526"/>
        <v>0</v>
      </c>
      <c r="CC35" s="1">
        <f t="shared" si="526"/>
        <v>0</v>
      </c>
      <c r="CD35" s="1">
        <f t="shared" si="526"/>
        <v>0</v>
      </c>
      <c r="CE35" s="1">
        <f t="shared" si="526"/>
        <v>0</v>
      </c>
      <c r="CF35" s="1">
        <f t="shared" si="526"/>
        <v>0</v>
      </c>
      <c r="CG35" s="1">
        <f t="shared" si="526"/>
        <v>0</v>
      </c>
      <c r="CH35" s="1">
        <f t="shared" si="526"/>
        <v>0</v>
      </c>
      <c r="CI35" s="1">
        <f t="shared" si="526"/>
        <v>0</v>
      </c>
      <c r="CJ35" s="1">
        <f t="shared" si="526"/>
        <v>0</v>
      </c>
      <c r="CK35" s="1">
        <f t="shared" si="526"/>
        <v>0</v>
      </c>
      <c r="CL35" s="1">
        <f t="shared" si="526"/>
        <v>0</v>
      </c>
      <c r="CM35" s="1">
        <f t="shared" si="526"/>
        <v>0</v>
      </c>
      <c r="CN35" s="1">
        <f t="shared" si="526"/>
        <v>0</v>
      </c>
      <c r="CO35" s="1">
        <f t="shared" si="526"/>
        <v>0</v>
      </c>
      <c r="CP35" s="1">
        <f t="shared" si="526"/>
        <v>0</v>
      </c>
      <c r="CQ35" s="1">
        <f t="shared" si="526"/>
        <v>0</v>
      </c>
      <c r="CR35" s="1">
        <f t="shared" si="526"/>
        <v>0</v>
      </c>
      <c r="CS35" s="1">
        <f t="shared" si="526"/>
        <v>0</v>
      </c>
      <c r="CT35" s="1">
        <f t="shared" si="526"/>
        <v>0</v>
      </c>
      <c r="CU35" s="1">
        <f t="shared" si="526"/>
        <v>0</v>
      </c>
      <c r="CV35" s="1">
        <f t="shared" ref="CV35:FG35" si="527">+IF(CV13=$P$32,$D$4,0)</f>
        <v>0</v>
      </c>
      <c r="CW35" s="1">
        <f t="shared" si="527"/>
        <v>0</v>
      </c>
      <c r="CX35" s="1">
        <f t="shared" si="527"/>
        <v>0</v>
      </c>
      <c r="CY35" s="1">
        <f t="shared" si="527"/>
        <v>0</v>
      </c>
      <c r="CZ35" s="1">
        <f t="shared" si="527"/>
        <v>0</v>
      </c>
      <c r="DA35" s="1">
        <f t="shared" si="527"/>
        <v>0</v>
      </c>
      <c r="DB35" s="1">
        <f t="shared" si="527"/>
        <v>0</v>
      </c>
      <c r="DC35" s="1">
        <f t="shared" si="527"/>
        <v>0</v>
      </c>
      <c r="DD35" s="1">
        <f t="shared" si="527"/>
        <v>0</v>
      </c>
      <c r="DE35" s="1">
        <f t="shared" si="527"/>
        <v>0</v>
      </c>
      <c r="DF35" s="1">
        <f t="shared" si="527"/>
        <v>0</v>
      </c>
      <c r="DG35" s="1">
        <f t="shared" si="527"/>
        <v>0</v>
      </c>
      <c r="DH35" s="1">
        <f t="shared" si="527"/>
        <v>0</v>
      </c>
      <c r="DI35" s="1">
        <f t="shared" si="527"/>
        <v>0</v>
      </c>
      <c r="DJ35" s="1">
        <f t="shared" si="527"/>
        <v>0</v>
      </c>
      <c r="DK35" s="1">
        <f t="shared" si="527"/>
        <v>0</v>
      </c>
      <c r="DL35" s="1">
        <f t="shared" si="527"/>
        <v>0</v>
      </c>
      <c r="DM35" s="1">
        <f t="shared" si="527"/>
        <v>0</v>
      </c>
      <c r="DN35" s="1">
        <f t="shared" si="527"/>
        <v>0</v>
      </c>
      <c r="DO35" s="1">
        <f t="shared" si="527"/>
        <v>0</v>
      </c>
      <c r="DP35" s="1">
        <f t="shared" si="527"/>
        <v>0</v>
      </c>
      <c r="DQ35" s="1">
        <f t="shared" si="527"/>
        <v>0</v>
      </c>
      <c r="DR35" s="1">
        <f t="shared" si="527"/>
        <v>0</v>
      </c>
      <c r="DS35" s="1">
        <f t="shared" si="527"/>
        <v>0</v>
      </c>
      <c r="DT35" s="1">
        <f t="shared" si="527"/>
        <v>0</v>
      </c>
      <c r="DU35" s="1">
        <f t="shared" si="527"/>
        <v>0</v>
      </c>
      <c r="DV35" s="1">
        <f t="shared" si="527"/>
        <v>0</v>
      </c>
      <c r="DW35" s="1">
        <f t="shared" si="527"/>
        <v>0</v>
      </c>
      <c r="DX35" s="1">
        <f t="shared" si="527"/>
        <v>0</v>
      </c>
      <c r="DY35" s="1">
        <f t="shared" si="527"/>
        <v>0</v>
      </c>
      <c r="DZ35" s="1">
        <f t="shared" si="527"/>
        <v>0</v>
      </c>
      <c r="EA35" s="1">
        <f t="shared" si="527"/>
        <v>0</v>
      </c>
      <c r="EB35" s="1">
        <f t="shared" si="527"/>
        <v>0</v>
      </c>
      <c r="EC35" s="1">
        <f t="shared" si="527"/>
        <v>0</v>
      </c>
      <c r="ED35" s="1">
        <f t="shared" si="527"/>
        <v>0</v>
      </c>
      <c r="EE35" s="1">
        <f t="shared" si="527"/>
        <v>0</v>
      </c>
      <c r="EF35" s="1">
        <f t="shared" si="527"/>
        <v>0</v>
      </c>
      <c r="EG35" s="1">
        <f t="shared" si="527"/>
        <v>0</v>
      </c>
      <c r="EH35" s="1">
        <f t="shared" si="527"/>
        <v>0</v>
      </c>
      <c r="EI35" s="1">
        <f t="shared" si="527"/>
        <v>0</v>
      </c>
      <c r="EJ35" s="1">
        <f t="shared" si="527"/>
        <v>0</v>
      </c>
      <c r="EK35" s="1">
        <f t="shared" si="527"/>
        <v>0</v>
      </c>
      <c r="EL35" s="1">
        <f t="shared" si="527"/>
        <v>0</v>
      </c>
      <c r="EM35" s="1">
        <f t="shared" si="527"/>
        <v>0</v>
      </c>
      <c r="EN35" s="1">
        <f t="shared" si="527"/>
        <v>0</v>
      </c>
      <c r="EO35" s="1">
        <f t="shared" si="527"/>
        <v>0</v>
      </c>
      <c r="EP35" s="1">
        <f t="shared" si="527"/>
        <v>0</v>
      </c>
      <c r="EQ35" s="1">
        <f t="shared" si="527"/>
        <v>0</v>
      </c>
      <c r="ER35" s="1">
        <f t="shared" si="527"/>
        <v>0</v>
      </c>
      <c r="ES35" s="1">
        <f t="shared" si="527"/>
        <v>0</v>
      </c>
      <c r="ET35" s="1">
        <f t="shared" si="527"/>
        <v>0</v>
      </c>
      <c r="EU35" s="1">
        <f t="shared" si="527"/>
        <v>0</v>
      </c>
      <c r="EV35" s="1">
        <f t="shared" si="527"/>
        <v>0</v>
      </c>
      <c r="EW35" s="1">
        <f t="shared" si="527"/>
        <v>0</v>
      </c>
      <c r="EX35" s="1">
        <f t="shared" si="527"/>
        <v>0</v>
      </c>
      <c r="EY35" s="1">
        <f t="shared" si="527"/>
        <v>0</v>
      </c>
      <c r="EZ35" s="1">
        <f t="shared" si="527"/>
        <v>0</v>
      </c>
      <c r="FA35" s="1">
        <f t="shared" si="527"/>
        <v>0</v>
      </c>
      <c r="FB35" s="1">
        <f t="shared" si="527"/>
        <v>0</v>
      </c>
      <c r="FC35" s="1">
        <f t="shared" si="527"/>
        <v>0</v>
      </c>
      <c r="FD35" s="1">
        <f t="shared" si="527"/>
        <v>0</v>
      </c>
      <c r="FE35" s="1">
        <f t="shared" si="527"/>
        <v>0</v>
      </c>
      <c r="FF35" s="1">
        <f t="shared" si="527"/>
        <v>0</v>
      </c>
      <c r="FG35" s="1">
        <f t="shared" si="527"/>
        <v>0</v>
      </c>
      <c r="FH35" s="1">
        <f t="shared" ref="FH35:HS35" si="528">+IF(FH13=$P$32,$D$4,0)</f>
        <v>0</v>
      </c>
      <c r="FI35" s="1">
        <f t="shared" si="528"/>
        <v>0</v>
      </c>
      <c r="FJ35" s="1">
        <f t="shared" si="528"/>
        <v>0</v>
      </c>
      <c r="FK35" s="1">
        <f t="shared" si="528"/>
        <v>0</v>
      </c>
      <c r="FL35" s="1">
        <f t="shared" si="528"/>
        <v>0</v>
      </c>
      <c r="FM35" s="1">
        <f t="shared" si="528"/>
        <v>0</v>
      </c>
      <c r="FN35" s="1">
        <f t="shared" si="528"/>
        <v>0</v>
      </c>
      <c r="FO35" s="1">
        <f t="shared" si="528"/>
        <v>0</v>
      </c>
      <c r="FP35" s="1">
        <f t="shared" si="528"/>
        <v>0</v>
      </c>
      <c r="FQ35" s="1">
        <f t="shared" si="528"/>
        <v>0</v>
      </c>
      <c r="FR35" s="1">
        <f t="shared" si="528"/>
        <v>0</v>
      </c>
      <c r="FS35" s="1">
        <f t="shared" si="528"/>
        <v>0</v>
      </c>
      <c r="FT35" s="1">
        <f t="shared" si="528"/>
        <v>0</v>
      </c>
      <c r="FU35" s="1">
        <f t="shared" si="528"/>
        <v>0</v>
      </c>
      <c r="FV35" s="1">
        <f t="shared" si="528"/>
        <v>0</v>
      </c>
      <c r="FW35" s="1">
        <f t="shared" si="528"/>
        <v>0</v>
      </c>
      <c r="FX35" s="1">
        <f t="shared" si="528"/>
        <v>0</v>
      </c>
      <c r="FY35" s="1">
        <f t="shared" si="528"/>
        <v>0</v>
      </c>
      <c r="FZ35" s="1">
        <f t="shared" si="528"/>
        <v>0</v>
      </c>
      <c r="GA35" s="1">
        <f t="shared" si="528"/>
        <v>0</v>
      </c>
      <c r="GB35" s="1">
        <f t="shared" si="528"/>
        <v>0</v>
      </c>
      <c r="GC35" s="1">
        <f t="shared" si="528"/>
        <v>0</v>
      </c>
      <c r="GD35" s="1">
        <f t="shared" si="528"/>
        <v>0</v>
      </c>
      <c r="GE35" s="1">
        <f t="shared" si="528"/>
        <v>0</v>
      </c>
      <c r="GF35" s="1">
        <f t="shared" si="528"/>
        <v>0</v>
      </c>
      <c r="GG35" s="1">
        <f t="shared" si="528"/>
        <v>0</v>
      </c>
      <c r="GH35" s="1">
        <f t="shared" si="528"/>
        <v>0</v>
      </c>
      <c r="GI35" s="1">
        <f t="shared" si="528"/>
        <v>0</v>
      </c>
      <c r="GJ35" s="1">
        <f t="shared" si="528"/>
        <v>0</v>
      </c>
      <c r="GK35" s="1">
        <f t="shared" si="528"/>
        <v>0</v>
      </c>
      <c r="GL35" s="1">
        <f t="shared" si="528"/>
        <v>0</v>
      </c>
      <c r="GM35" s="1">
        <f t="shared" si="528"/>
        <v>0</v>
      </c>
      <c r="GN35" s="1">
        <f t="shared" si="528"/>
        <v>0</v>
      </c>
      <c r="GO35" s="1">
        <f t="shared" si="528"/>
        <v>0</v>
      </c>
      <c r="GP35" s="1">
        <f t="shared" si="528"/>
        <v>0</v>
      </c>
      <c r="GQ35" s="1">
        <f t="shared" si="528"/>
        <v>0</v>
      </c>
      <c r="GR35" s="1">
        <f t="shared" si="528"/>
        <v>0</v>
      </c>
      <c r="GS35" s="1">
        <f t="shared" si="528"/>
        <v>0</v>
      </c>
      <c r="GT35" s="1">
        <f t="shared" si="528"/>
        <v>0</v>
      </c>
      <c r="GU35" s="1">
        <f t="shared" si="528"/>
        <v>0</v>
      </c>
      <c r="GV35" s="1">
        <f t="shared" si="528"/>
        <v>0</v>
      </c>
      <c r="GW35" s="1">
        <f t="shared" si="528"/>
        <v>500000</v>
      </c>
      <c r="GX35" s="1">
        <f t="shared" si="528"/>
        <v>0</v>
      </c>
      <c r="GY35" s="1">
        <f t="shared" si="528"/>
        <v>0</v>
      </c>
      <c r="GZ35" s="1">
        <f t="shared" si="528"/>
        <v>0</v>
      </c>
      <c r="HA35" s="1">
        <f t="shared" si="528"/>
        <v>0</v>
      </c>
      <c r="HB35" s="1">
        <f t="shared" si="528"/>
        <v>0</v>
      </c>
      <c r="HC35" s="1">
        <f t="shared" si="528"/>
        <v>0</v>
      </c>
      <c r="HD35" s="1">
        <f t="shared" si="528"/>
        <v>0</v>
      </c>
      <c r="HE35" s="1">
        <f t="shared" si="528"/>
        <v>0</v>
      </c>
      <c r="HF35" s="1">
        <f t="shared" si="528"/>
        <v>0</v>
      </c>
      <c r="HG35" s="1">
        <f t="shared" si="528"/>
        <v>0</v>
      </c>
      <c r="HH35" s="1">
        <f t="shared" si="528"/>
        <v>0</v>
      </c>
      <c r="HI35" s="1">
        <f t="shared" si="528"/>
        <v>0</v>
      </c>
      <c r="HJ35" s="1">
        <f t="shared" si="528"/>
        <v>0</v>
      </c>
      <c r="HK35" s="1">
        <f t="shared" si="528"/>
        <v>0</v>
      </c>
      <c r="HL35" s="1">
        <f t="shared" si="528"/>
        <v>0</v>
      </c>
      <c r="HM35" s="1">
        <f t="shared" si="528"/>
        <v>0</v>
      </c>
      <c r="HN35" s="1">
        <f t="shared" si="528"/>
        <v>0</v>
      </c>
      <c r="HO35" s="1">
        <f t="shared" si="528"/>
        <v>0</v>
      </c>
      <c r="HP35" s="1">
        <f t="shared" si="528"/>
        <v>0</v>
      </c>
      <c r="HQ35" s="1">
        <f t="shared" si="528"/>
        <v>0</v>
      </c>
      <c r="HR35" s="1">
        <f t="shared" si="528"/>
        <v>0</v>
      </c>
      <c r="HS35" s="1">
        <f t="shared" si="528"/>
        <v>0</v>
      </c>
      <c r="HT35" s="1">
        <f t="shared" ref="HT35:JP35" si="529">+IF(HT13=$P$32,$D$4,0)</f>
        <v>0</v>
      </c>
      <c r="HU35" s="1">
        <f t="shared" si="529"/>
        <v>0</v>
      </c>
      <c r="HV35" s="1">
        <f t="shared" si="529"/>
        <v>0</v>
      </c>
      <c r="HW35" s="1">
        <f t="shared" si="529"/>
        <v>0</v>
      </c>
      <c r="HX35" s="1">
        <f t="shared" si="529"/>
        <v>0</v>
      </c>
      <c r="HY35" s="1">
        <f t="shared" si="529"/>
        <v>0</v>
      </c>
      <c r="HZ35" s="1">
        <f t="shared" si="529"/>
        <v>0</v>
      </c>
      <c r="IA35" s="1">
        <f t="shared" si="529"/>
        <v>0</v>
      </c>
      <c r="IB35" s="1">
        <f t="shared" si="529"/>
        <v>0</v>
      </c>
      <c r="IC35" s="1">
        <f t="shared" si="529"/>
        <v>0</v>
      </c>
      <c r="ID35" s="1">
        <f t="shared" si="529"/>
        <v>0</v>
      </c>
      <c r="IE35" s="1">
        <f t="shared" si="529"/>
        <v>0</v>
      </c>
      <c r="IF35" s="1">
        <f t="shared" si="529"/>
        <v>0</v>
      </c>
      <c r="IG35" s="1">
        <f t="shared" si="529"/>
        <v>0</v>
      </c>
      <c r="IH35" s="1">
        <f t="shared" si="529"/>
        <v>0</v>
      </c>
      <c r="II35" s="1">
        <f t="shared" si="529"/>
        <v>0</v>
      </c>
      <c r="IJ35" s="1">
        <f t="shared" si="529"/>
        <v>0</v>
      </c>
      <c r="IK35" s="1">
        <f t="shared" si="529"/>
        <v>0</v>
      </c>
      <c r="IL35" s="1">
        <f t="shared" si="529"/>
        <v>0</v>
      </c>
      <c r="IM35" s="1">
        <f t="shared" si="529"/>
        <v>0</v>
      </c>
      <c r="IN35" s="1">
        <f t="shared" si="529"/>
        <v>0</v>
      </c>
      <c r="IO35" s="1">
        <f t="shared" si="529"/>
        <v>0</v>
      </c>
      <c r="IP35" s="1">
        <f t="shared" si="529"/>
        <v>0</v>
      </c>
      <c r="IQ35" s="1">
        <f t="shared" si="529"/>
        <v>0</v>
      </c>
      <c r="IR35" s="1">
        <f t="shared" si="529"/>
        <v>0</v>
      </c>
      <c r="IS35" s="1">
        <f t="shared" si="529"/>
        <v>0</v>
      </c>
      <c r="IT35" s="1">
        <f t="shared" si="529"/>
        <v>0</v>
      </c>
      <c r="IU35" s="1">
        <f t="shared" si="529"/>
        <v>0</v>
      </c>
      <c r="IV35" s="1">
        <f t="shared" si="529"/>
        <v>0</v>
      </c>
      <c r="IW35" s="1">
        <f t="shared" si="529"/>
        <v>0</v>
      </c>
      <c r="IX35" s="1">
        <f t="shared" si="529"/>
        <v>0</v>
      </c>
      <c r="IY35" s="1">
        <f t="shared" si="529"/>
        <v>0</v>
      </c>
      <c r="IZ35" s="1">
        <f t="shared" si="529"/>
        <v>0</v>
      </c>
      <c r="JA35" s="1">
        <f t="shared" si="529"/>
        <v>0</v>
      </c>
      <c r="JB35" s="1">
        <f t="shared" si="529"/>
        <v>0</v>
      </c>
      <c r="JC35" s="1">
        <f t="shared" si="529"/>
        <v>0</v>
      </c>
      <c r="JD35" s="1">
        <f t="shared" si="529"/>
        <v>0</v>
      </c>
      <c r="JE35" s="1">
        <f t="shared" si="529"/>
        <v>0</v>
      </c>
      <c r="JF35" s="1">
        <f t="shared" si="529"/>
        <v>0</v>
      </c>
      <c r="JG35" s="1">
        <f t="shared" si="529"/>
        <v>0</v>
      </c>
      <c r="JH35" s="1">
        <f t="shared" si="529"/>
        <v>0</v>
      </c>
      <c r="JI35" s="1">
        <f t="shared" si="529"/>
        <v>0</v>
      </c>
      <c r="JJ35" s="1">
        <f t="shared" si="529"/>
        <v>0</v>
      </c>
      <c r="JK35" s="1">
        <f t="shared" si="529"/>
        <v>0</v>
      </c>
      <c r="JL35" s="1">
        <f t="shared" si="529"/>
        <v>0</v>
      </c>
      <c r="JM35" s="1">
        <f t="shared" si="529"/>
        <v>0</v>
      </c>
      <c r="JN35" s="1">
        <f t="shared" si="529"/>
        <v>0</v>
      </c>
      <c r="JO35" s="1">
        <f t="shared" si="529"/>
        <v>0</v>
      </c>
      <c r="JP35" s="1">
        <f t="shared" si="529"/>
        <v>0</v>
      </c>
      <c r="JQ35" s="1" t="s">
        <v>31</v>
      </c>
    </row>
    <row r="36" spans="3:277">
      <c r="I36" s="2" t="s">
        <v>54</v>
      </c>
      <c r="J36" s="16">
        <f>+J45*12/-J19</f>
        <v>4.9079167101783609E-2</v>
      </c>
      <c r="U36" s="21"/>
      <c r="AG36" s="1"/>
      <c r="AH36" s="1"/>
      <c r="JQ36" s="1" t="s">
        <v>31</v>
      </c>
    </row>
    <row r="37" spans="3:277">
      <c r="I37" s="2" t="s">
        <v>55</v>
      </c>
      <c r="J37" s="16">
        <f>((J45*12)+P17)/-J19</f>
        <v>4.1399113840733123E-2</v>
      </c>
      <c r="U37" s="21"/>
      <c r="AG37" s="30" t="s">
        <v>28</v>
      </c>
      <c r="AH37" s="30"/>
      <c r="AI37" s="34">
        <f t="shared" ref="AI37:CT37" si="530">-AI35*$P$28</f>
        <v>0</v>
      </c>
      <c r="AJ37" s="34">
        <f t="shared" si="530"/>
        <v>0</v>
      </c>
      <c r="AK37" s="34">
        <f t="shared" si="530"/>
        <v>0</v>
      </c>
      <c r="AL37" s="34">
        <f t="shared" si="530"/>
        <v>0</v>
      </c>
      <c r="AM37" s="34">
        <f t="shared" si="530"/>
        <v>0</v>
      </c>
      <c r="AN37" s="34">
        <f t="shared" si="530"/>
        <v>0</v>
      </c>
      <c r="AO37" s="34">
        <f t="shared" si="530"/>
        <v>0</v>
      </c>
      <c r="AP37" s="34">
        <f t="shared" si="530"/>
        <v>0</v>
      </c>
      <c r="AQ37" s="34">
        <f t="shared" si="530"/>
        <v>0</v>
      </c>
      <c r="AR37" s="34">
        <f t="shared" si="530"/>
        <v>0</v>
      </c>
      <c r="AS37" s="34">
        <f t="shared" si="530"/>
        <v>0</v>
      </c>
      <c r="AT37" s="34">
        <f t="shared" si="530"/>
        <v>0</v>
      </c>
      <c r="AU37" s="34">
        <f t="shared" si="530"/>
        <v>0</v>
      </c>
      <c r="AV37" s="34">
        <f t="shared" si="530"/>
        <v>0</v>
      </c>
      <c r="AW37" s="34">
        <f t="shared" si="530"/>
        <v>0</v>
      </c>
      <c r="AX37" s="34">
        <f t="shared" si="530"/>
        <v>0</v>
      </c>
      <c r="AY37" s="34">
        <f t="shared" si="530"/>
        <v>0</v>
      </c>
      <c r="AZ37" s="34">
        <f t="shared" si="530"/>
        <v>0</v>
      </c>
      <c r="BA37" s="34">
        <f t="shared" si="530"/>
        <v>0</v>
      </c>
      <c r="BB37" s="34">
        <f t="shared" si="530"/>
        <v>0</v>
      </c>
      <c r="BC37" s="34">
        <f t="shared" si="530"/>
        <v>0</v>
      </c>
      <c r="BD37" s="34">
        <f t="shared" si="530"/>
        <v>0</v>
      </c>
      <c r="BE37" s="34">
        <f t="shared" si="530"/>
        <v>0</v>
      </c>
      <c r="BF37" s="34">
        <f t="shared" si="530"/>
        <v>0</v>
      </c>
      <c r="BG37" s="34">
        <f t="shared" si="530"/>
        <v>0</v>
      </c>
      <c r="BH37" s="34">
        <f t="shared" si="530"/>
        <v>0</v>
      </c>
      <c r="BI37" s="34">
        <f t="shared" si="530"/>
        <v>0</v>
      </c>
      <c r="BJ37" s="34">
        <f t="shared" si="530"/>
        <v>0</v>
      </c>
      <c r="BK37" s="34">
        <f t="shared" si="530"/>
        <v>0</v>
      </c>
      <c r="BL37" s="34">
        <f t="shared" si="530"/>
        <v>0</v>
      </c>
      <c r="BM37" s="34">
        <f t="shared" si="530"/>
        <v>0</v>
      </c>
      <c r="BN37" s="34">
        <f t="shared" si="530"/>
        <v>0</v>
      </c>
      <c r="BO37" s="34">
        <f t="shared" si="530"/>
        <v>0</v>
      </c>
      <c r="BP37" s="34">
        <f t="shared" si="530"/>
        <v>0</v>
      </c>
      <c r="BQ37" s="34">
        <f t="shared" si="530"/>
        <v>0</v>
      </c>
      <c r="BR37" s="34">
        <f t="shared" si="530"/>
        <v>0</v>
      </c>
      <c r="BS37" s="34">
        <f t="shared" si="530"/>
        <v>0</v>
      </c>
      <c r="BT37" s="34">
        <f t="shared" si="530"/>
        <v>0</v>
      </c>
      <c r="BU37" s="34">
        <f t="shared" si="530"/>
        <v>0</v>
      </c>
      <c r="BV37" s="34">
        <f t="shared" si="530"/>
        <v>0</v>
      </c>
      <c r="BW37" s="34">
        <f t="shared" si="530"/>
        <v>0</v>
      </c>
      <c r="BX37" s="34">
        <f t="shared" si="530"/>
        <v>0</v>
      </c>
      <c r="BY37" s="34">
        <f t="shared" si="530"/>
        <v>0</v>
      </c>
      <c r="BZ37" s="34">
        <f t="shared" si="530"/>
        <v>0</v>
      </c>
      <c r="CA37" s="34">
        <f t="shared" si="530"/>
        <v>0</v>
      </c>
      <c r="CB37" s="34">
        <f t="shared" si="530"/>
        <v>0</v>
      </c>
      <c r="CC37" s="34">
        <f t="shared" si="530"/>
        <v>0</v>
      </c>
      <c r="CD37" s="34">
        <f t="shared" si="530"/>
        <v>0</v>
      </c>
      <c r="CE37" s="34">
        <f t="shared" si="530"/>
        <v>0</v>
      </c>
      <c r="CF37" s="34">
        <f t="shared" si="530"/>
        <v>0</v>
      </c>
      <c r="CG37" s="34">
        <f t="shared" si="530"/>
        <v>0</v>
      </c>
      <c r="CH37" s="34">
        <f t="shared" si="530"/>
        <v>0</v>
      </c>
      <c r="CI37" s="34">
        <f t="shared" si="530"/>
        <v>0</v>
      </c>
      <c r="CJ37" s="34">
        <f t="shared" si="530"/>
        <v>0</v>
      </c>
      <c r="CK37" s="34">
        <f t="shared" si="530"/>
        <v>0</v>
      </c>
      <c r="CL37" s="34">
        <f t="shared" si="530"/>
        <v>0</v>
      </c>
      <c r="CM37" s="34">
        <f t="shared" si="530"/>
        <v>0</v>
      </c>
      <c r="CN37" s="34">
        <f t="shared" si="530"/>
        <v>0</v>
      </c>
      <c r="CO37" s="34">
        <f t="shared" si="530"/>
        <v>0</v>
      </c>
      <c r="CP37" s="34">
        <f t="shared" si="530"/>
        <v>0</v>
      </c>
      <c r="CQ37" s="34">
        <f t="shared" si="530"/>
        <v>0</v>
      </c>
      <c r="CR37" s="34">
        <f t="shared" si="530"/>
        <v>0</v>
      </c>
      <c r="CS37" s="34">
        <f t="shared" si="530"/>
        <v>0</v>
      </c>
      <c r="CT37" s="34">
        <f t="shared" si="530"/>
        <v>0</v>
      </c>
      <c r="CU37" s="34">
        <f t="shared" ref="CU37:FF37" si="531">-CU35*$P$28</f>
        <v>0</v>
      </c>
      <c r="CV37" s="34">
        <f t="shared" si="531"/>
        <v>0</v>
      </c>
      <c r="CW37" s="34">
        <f t="shared" si="531"/>
        <v>0</v>
      </c>
      <c r="CX37" s="34">
        <f t="shared" si="531"/>
        <v>0</v>
      </c>
      <c r="CY37" s="34">
        <f t="shared" si="531"/>
        <v>0</v>
      </c>
      <c r="CZ37" s="34">
        <f t="shared" si="531"/>
        <v>0</v>
      </c>
      <c r="DA37" s="34">
        <f t="shared" si="531"/>
        <v>0</v>
      </c>
      <c r="DB37" s="34">
        <f t="shared" si="531"/>
        <v>0</v>
      </c>
      <c r="DC37" s="34">
        <f t="shared" si="531"/>
        <v>0</v>
      </c>
      <c r="DD37" s="34">
        <f t="shared" si="531"/>
        <v>0</v>
      </c>
      <c r="DE37" s="34">
        <f t="shared" si="531"/>
        <v>0</v>
      </c>
      <c r="DF37" s="34">
        <f t="shared" si="531"/>
        <v>0</v>
      </c>
      <c r="DG37" s="34">
        <f t="shared" si="531"/>
        <v>0</v>
      </c>
      <c r="DH37" s="34">
        <f t="shared" si="531"/>
        <v>0</v>
      </c>
      <c r="DI37" s="34">
        <f t="shared" si="531"/>
        <v>0</v>
      </c>
      <c r="DJ37" s="34">
        <f t="shared" si="531"/>
        <v>0</v>
      </c>
      <c r="DK37" s="34">
        <f t="shared" si="531"/>
        <v>0</v>
      </c>
      <c r="DL37" s="34">
        <f t="shared" si="531"/>
        <v>0</v>
      </c>
      <c r="DM37" s="34">
        <f t="shared" si="531"/>
        <v>0</v>
      </c>
      <c r="DN37" s="34">
        <f t="shared" si="531"/>
        <v>0</v>
      </c>
      <c r="DO37" s="34">
        <f t="shared" si="531"/>
        <v>0</v>
      </c>
      <c r="DP37" s="34">
        <f t="shared" si="531"/>
        <v>0</v>
      </c>
      <c r="DQ37" s="34">
        <f t="shared" si="531"/>
        <v>0</v>
      </c>
      <c r="DR37" s="34">
        <f t="shared" si="531"/>
        <v>0</v>
      </c>
      <c r="DS37" s="34">
        <f t="shared" si="531"/>
        <v>0</v>
      </c>
      <c r="DT37" s="34">
        <f t="shared" si="531"/>
        <v>0</v>
      </c>
      <c r="DU37" s="34">
        <f t="shared" si="531"/>
        <v>0</v>
      </c>
      <c r="DV37" s="34">
        <f t="shared" si="531"/>
        <v>0</v>
      </c>
      <c r="DW37" s="34">
        <f t="shared" si="531"/>
        <v>0</v>
      </c>
      <c r="DX37" s="34">
        <f t="shared" si="531"/>
        <v>0</v>
      </c>
      <c r="DY37" s="34">
        <f t="shared" si="531"/>
        <v>0</v>
      </c>
      <c r="DZ37" s="34">
        <f t="shared" si="531"/>
        <v>0</v>
      </c>
      <c r="EA37" s="34">
        <f t="shared" si="531"/>
        <v>0</v>
      </c>
      <c r="EB37" s="34">
        <f t="shared" si="531"/>
        <v>0</v>
      </c>
      <c r="EC37" s="34">
        <f t="shared" si="531"/>
        <v>0</v>
      </c>
      <c r="ED37" s="34">
        <f t="shared" si="531"/>
        <v>0</v>
      </c>
      <c r="EE37" s="34">
        <f t="shared" si="531"/>
        <v>0</v>
      </c>
      <c r="EF37" s="34">
        <f t="shared" si="531"/>
        <v>0</v>
      </c>
      <c r="EG37" s="34">
        <f t="shared" si="531"/>
        <v>0</v>
      </c>
      <c r="EH37" s="34">
        <f t="shared" si="531"/>
        <v>0</v>
      </c>
      <c r="EI37" s="34">
        <f t="shared" si="531"/>
        <v>0</v>
      </c>
      <c r="EJ37" s="34">
        <f t="shared" si="531"/>
        <v>0</v>
      </c>
      <c r="EK37" s="34">
        <f t="shared" si="531"/>
        <v>0</v>
      </c>
      <c r="EL37" s="34">
        <f t="shared" si="531"/>
        <v>0</v>
      </c>
      <c r="EM37" s="34">
        <f t="shared" si="531"/>
        <v>0</v>
      </c>
      <c r="EN37" s="34">
        <f t="shared" si="531"/>
        <v>0</v>
      </c>
      <c r="EO37" s="34">
        <f t="shared" si="531"/>
        <v>0</v>
      </c>
      <c r="EP37" s="34">
        <f t="shared" si="531"/>
        <v>0</v>
      </c>
      <c r="EQ37" s="34">
        <f t="shared" si="531"/>
        <v>0</v>
      </c>
      <c r="ER37" s="34">
        <f t="shared" si="531"/>
        <v>0</v>
      </c>
      <c r="ES37" s="34">
        <f t="shared" si="531"/>
        <v>0</v>
      </c>
      <c r="ET37" s="34">
        <f t="shared" si="531"/>
        <v>0</v>
      </c>
      <c r="EU37" s="34">
        <f t="shared" si="531"/>
        <v>0</v>
      </c>
      <c r="EV37" s="34">
        <f t="shared" si="531"/>
        <v>0</v>
      </c>
      <c r="EW37" s="34">
        <f t="shared" si="531"/>
        <v>0</v>
      </c>
      <c r="EX37" s="34">
        <f t="shared" si="531"/>
        <v>0</v>
      </c>
      <c r="EY37" s="34">
        <f t="shared" si="531"/>
        <v>0</v>
      </c>
      <c r="EZ37" s="34">
        <f t="shared" si="531"/>
        <v>0</v>
      </c>
      <c r="FA37" s="34">
        <f t="shared" si="531"/>
        <v>0</v>
      </c>
      <c r="FB37" s="34">
        <f t="shared" si="531"/>
        <v>0</v>
      </c>
      <c r="FC37" s="34">
        <f t="shared" si="531"/>
        <v>0</v>
      </c>
      <c r="FD37" s="34">
        <f t="shared" si="531"/>
        <v>0</v>
      </c>
      <c r="FE37" s="34">
        <f t="shared" si="531"/>
        <v>0</v>
      </c>
      <c r="FF37" s="34">
        <f t="shared" si="531"/>
        <v>0</v>
      </c>
      <c r="FG37" s="34">
        <f t="shared" ref="FG37:HR37" si="532">-FG35*$P$28</f>
        <v>0</v>
      </c>
      <c r="FH37" s="34">
        <f t="shared" si="532"/>
        <v>0</v>
      </c>
      <c r="FI37" s="34">
        <f t="shared" si="532"/>
        <v>0</v>
      </c>
      <c r="FJ37" s="34">
        <f t="shared" si="532"/>
        <v>0</v>
      </c>
      <c r="FK37" s="34">
        <f t="shared" si="532"/>
        <v>0</v>
      </c>
      <c r="FL37" s="34">
        <f t="shared" si="532"/>
        <v>0</v>
      </c>
      <c r="FM37" s="34">
        <f t="shared" si="532"/>
        <v>0</v>
      </c>
      <c r="FN37" s="34">
        <f t="shared" si="532"/>
        <v>0</v>
      </c>
      <c r="FO37" s="34">
        <f t="shared" si="532"/>
        <v>0</v>
      </c>
      <c r="FP37" s="34">
        <f t="shared" si="532"/>
        <v>0</v>
      </c>
      <c r="FQ37" s="34">
        <f t="shared" si="532"/>
        <v>0</v>
      </c>
      <c r="FR37" s="34">
        <f t="shared" si="532"/>
        <v>0</v>
      </c>
      <c r="FS37" s="34">
        <f t="shared" si="532"/>
        <v>0</v>
      </c>
      <c r="FT37" s="34">
        <f t="shared" si="532"/>
        <v>0</v>
      </c>
      <c r="FU37" s="34">
        <f t="shared" si="532"/>
        <v>0</v>
      </c>
      <c r="FV37" s="34">
        <f t="shared" si="532"/>
        <v>0</v>
      </c>
      <c r="FW37" s="34">
        <f t="shared" si="532"/>
        <v>0</v>
      </c>
      <c r="FX37" s="34">
        <f t="shared" si="532"/>
        <v>0</v>
      </c>
      <c r="FY37" s="34">
        <f t="shared" si="532"/>
        <v>0</v>
      </c>
      <c r="FZ37" s="34">
        <f t="shared" si="532"/>
        <v>0</v>
      </c>
      <c r="GA37" s="34">
        <f t="shared" si="532"/>
        <v>0</v>
      </c>
      <c r="GB37" s="34">
        <f t="shared" si="532"/>
        <v>0</v>
      </c>
      <c r="GC37" s="34">
        <f t="shared" si="532"/>
        <v>0</v>
      </c>
      <c r="GD37" s="34">
        <f t="shared" si="532"/>
        <v>0</v>
      </c>
      <c r="GE37" s="34">
        <f t="shared" si="532"/>
        <v>0</v>
      </c>
      <c r="GF37" s="34">
        <f t="shared" si="532"/>
        <v>0</v>
      </c>
      <c r="GG37" s="34">
        <f t="shared" si="532"/>
        <v>0</v>
      </c>
      <c r="GH37" s="34">
        <f t="shared" si="532"/>
        <v>0</v>
      </c>
      <c r="GI37" s="34">
        <f t="shared" si="532"/>
        <v>0</v>
      </c>
      <c r="GJ37" s="34">
        <f t="shared" si="532"/>
        <v>0</v>
      </c>
      <c r="GK37" s="34">
        <f t="shared" si="532"/>
        <v>0</v>
      </c>
      <c r="GL37" s="34">
        <f t="shared" si="532"/>
        <v>0</v>
      </c>
      <c r="GM37" s="34">
        <f t="shared" si="532"/>
        <v>0</v>
      </c>
      <c r="GN37" s="34">
        <f t="shared" si="532"/>
        <v>0</v>
      </c>
      <c r="GO37" s="34">
        <f t="shared" si="532"/>
        <v>0</v>
      </c>
      <c r="GP37" s="34">
        <f t="shared" si="532"/>
        <v>0</v>
      </c>
      <c r="GQ37" s="34">
        <f t="shared" si="532"/>
        <v>0</v>
      </c>
      <c r="GR37" s="34">
        <f t="shared" si="532"/>
        <v>0</v>
      </c>
      <c r="GS37" s="34">
        <f t="shared" si="532"/>
        <v>0</v>
      </c>
      <c r="GT37" s="34">
        <f t="shared" si="532"/>
        <v>0</v>
      </c>
      <c r="GU37" s="34">
        <f t="shared" si="532"/>
        <v>0</v>
      </c>
      <c r="GV37" s="34">
        <f t="shared" si="532"/>
        <v>0</v>
      </c>
      <c r="GW37" s="34">
        <f t="shared" si="532"/>
        <v>-15000</v>
      </c>
      <c r="GX37" s="34">
        <f t="shared" si="532"/>
        <v>0</v>
      </c>
      <c r="GY37" s="34">
        <f t="shared" si="532"/>
        <v>0</v>
      </c>
      <c r="GZ37" s="34">
        <f t="shared" si="532"/>
        <v>0</v>
      </c>
      <c r="HA37" s="34">
        <f t="shared" si="532"/>
        <v>0</v>
      </c>
      <c r="HB37" s="34">
        <f t="shared" si="532"/>
        <v>0</v>
      </c>
      <c r="HC37" s="34">
        <f t="shared" si="532"/>
        <v>0</v>
      </c>
      <c r="HD37" s="34">
        <f t="shared" si="532"/>
        <v>0</v>
      </c>
      <c r="HE37" s="34">
        <f t="shared" si="532"/>
        <v>0</v>
      </c>
      <c r="HF37" s="34">
        <f t="shared" si="532"/>
        <v>0</v>
      </c>
      <c r="HG37" s="34">
        <f t="shared" si="532"/>
        <v>0</v>
      </c>
      <c r="HH37" s="34">
        <f t="shared" si="532"/>
        <v>0</v>
      </c>
      <c r="HI37" s="34">
        <f t="shared" si="532"/>
        <v>0</v>
      </c>
      <c r="HJ37" s="34">
        <f t="shared" si="532"/>
        <v>0</v>
      </c>
      <c r="HK37" s="34">
        <f t="shared" si="532"/>
        <v>0</v>
      </c>
      <c r="HL37" s="34">
        <f t="shared" si="532"/>
        <v>0</v>
      </c>
      <c r="HM37" s="34">
        <f t="shared" si="532"/>
        <v>0</v>
      </c>
      <c r="HN37" s="34">
        <f t="shared" si="532"/>
        <v>0</v>
      </c>
      <c r="HO37" s="34">
        <f t="shared" si="532"/>
        <v>0</v>
      </c>
      <c r="HP37" s="34">
        <f t="shared" si="532"/>
        <v>0</v>
      </c>
      <c r="HQ37" s="34">
        <f t="shared" si="532"/>
        <v>0</v>
      </c>
      <c r="HR37" s="34">
        <f t="shared" si="532"/>
        <v>0</v>
      </c>
      <c r="HS37" s="34">
        <f t="shared" ref="HS37:JP37" si="533">-HS35*$P$28</f>
        <v>0</v>
      </c>
      <c r="HT37" s="34">
        <f t="shared" si="533"/>
        <v>0</v>
      </c>
      <c r="HU37" s="34">
        <f t="shared" si="533"/>
        <v>0</v>
      </c>
      <c r="HV37" s="34">
        <f t="shared" si="533"/>
        <v>0</v>
      </c>
      <c r="HW37" s="34">
        <f t="shared" si="533"/>
        <v>0</v>
      </c>
      <c r="HX37" s="34">
        <f t="shared" si="533"/>
        <v>0</v>
      </c>
      <c r="HY37" s="34">
        <f t="shared" si="533"/>
        <v>0</v>
      </c>
      <c r="HZ37" s="34">
        <f t="shared" si="533"/>
        <v>0</v>
      </c>
      <c r="IA37" s="34">
        <f t="shared" si="533"/>
        <v>0</v>
      </c>
      <c r="IB37" s="34">
        <f t="shared" si="533"/>
        <v>0</v>
      </c>
      <c r="IC37" s="34">
        <f t="shared" si="533"/>
        <v>0</v>
      </c>
      <c r="ID37" s="34">
        <f t="shared" si="533"/>
        <v>0</v>
      </c>
      <c r="IE37" s="34">
        <f t="shared" si="533"/>
        <v>0</v>
      </c>
      <c r="IF37" s="34">
        <f t="shared" si="533"/>
        <v>0</v>
      </c>
      <c r="IG37" s="34">
        <f t="shared" si="533"/>
        <v>0</v>
      </c>
      <c r="IH37" s="34">
        <f t="shared" si="533"/>
        <v>0</v>
      </c>
      <c r="II37" s="34">
        <f t="shared" si="533"/>
        <v>0</v>
      </c>
      <c r="IJ37" s="34">
        <f t="shared" si="533"/>
        <v>0</v>
      </c>
      <c r="IK37" s="34">
        <f t="shared" si="533"/>
        <v>0</v>
      </c>
      <c r="IL37" s="34">
        <f t="shared" si="533"/>
        <v>0</v>
      </c>
      <c r="IM37" s="34">
        <f t="shared" si="533"/>
        <v>0</v>
      </c>
      <c r="IN37" s="34">
        <f t="shared" si="533"/>
        <v>0</v>
      </c>
      <c r="IO37" s="34">
        <f t="shared" si="533"/>
        <v>0</v>
      </c>
      <c r="IP37" s="34">
        <f t="shared" si="533"/>
        <v>0</v>
      </c>
      <c r="IQ37" s="34">
        <f t="shared" si="533"/>
        <v>0</v>
      </c>
      <c r="IR37" s="34">
        <f t="shared" si="533"/>
        <v>0</v>
      </c>
      <c r="IS37" s="34">
        <f t="shared" si="533"/>
        <v>0</v>
      </c>
      <c r="IT37" s="34">
        <f t="shared" si="533"/>
        <v>0</v>
      </c>
      <c r="IU37" s="34">
        <f t="shared" si="533"/>
        <v>0</v>
      </c>
      <c r="IV37" s="34">
        <f t="shared" si="533"/>
        <v>0</v>
      </c>
      <c r="IW37" s="34">
        <f t="shared" si="533"/>
        <v>0</v>
      </c>
      <c r="IX37" s="34">
        <f t="shared" si="533"/>
        <v>0</v>
      </c>
      <c r="IY37" s="34">
        <f t="shared" si="533"/>
        <v>0</v>
      </c>
      <c r="IZ37" s="34">
        <f t="shared" si="533"/>
        <v>0</v>
      </c>
      <c r="JA37" s="34">
        <f t="shared" si="533"/>
        <v>0</v>
      </c>
      <c r="JB37" s="34">
        <f t="shared" si="533"/>
        <v>0</v>
      </c>
      <c r="JC37" s="34">
        <f t="shared" si="533"/>
        <v>0</v>
      </c>
      <c r="JD37" s="34">
        <f t="shared" si="533"/>
        <v>0</v>
      </c>
      <c r="JE37" s="34">
        <f t="shared" si="533"/>
        <v>0</v>
      </c>
      <c r="JF37" s="34">
        <f t="shared" si="533"/>
        <v>0</v>
      </c>
      <c r="JG37" s="34">
        <f t="shared" si="533"/>
        <v>0</v>
      </c>
      <c r="JH37" s="34">
        <f t="shared" si="533"/>
        <v>0</v>
      </c>
      <c r="JI37" s="34">
        <f t="shared" si="533"/>
        <v>0</v>
      </c>
      <c r="JJ37" s="34">
        <f t="shared" si="533"/>
        <v>0</v>
      </c>
      <c r="JK37" s="34">
        <f t="shared" si="533"/>
        <v>0</v>
      </c>
      <c r="JL37" s="34">
        <f t="shared" si="533"/>
        <v>0</v>
      </c>
      <c r="JM37" s="34">
        <f t="shared" si="533"/>
        <v>0</v>
      </c>
      <c r="JN37" s="34">
        <f t="shared" si="533"/>
        <v>0</v>
      </c>
      <c r="JO37" s="34">
        <f t="shared" si="533"/>
        <v>0</v>
      </c>
      <c r="JP37" s="34">
        <f t="shared" si="533"/>
        <v>0</v>
      </c>
      <c r="JQ37" s="1" t="s">
        <v>31</v>
      </c>
    </row>
    <row r="38" spans="3:277">
      <c r="U38" s="21"/>
      <c r="AG38" s="35" t="str">
        <f>+O29</f>
        <v>Plusvalía municipal (€)</v>
      </c>
      <c r="AH38" s="35"/>
      <c r="AI38" s="36">
        <f t="shared" ref="AI38:CT38" si="534">+IF(AI13=$P$32,$P$29,0)</f>
        <v>0</v>
      </c>
      <c r="AJ38" s="36">
        <f t="shared" si="534"/>
        <v>0</v>
      </c>
      <c r="AK38" s="36">
        <f t="shared" si="534"/>
        <v>0</v>
      </c>
      <c r="AL38" s="36">
        <f t="shared" si="534"/>
        <v>0</v>
      </c>
      <c r="AM38" s="36">
        <f t="shared" si="534"/>
        <v>0</v>
      </c>
      <c r="AN38" s="36">
        <f t="shared" si="534"/>
        <v>0</v>
      </c>
      <c r="AO38" s="36">
        <f t="shared" si="534"/>
        <v>0</v>
      </c>
      <c r="AP38" s="36">
        <f t="shared" si="534"/>
        <v>0</v>
      </c>
      <c r="AQ38" s="36">
        <f t="shared" si="534"/>
        <v>0</v>
      </c>
      <c r="AR38" s="36">
        <f t="shared" si="534"/>
        <v>0</v>
      </c>
      <c r="AS38" s="36">
        <f t="shared" si="534"/>
        <v>0</v>
      </c>
      <c r="AT38" s="36">
        <f t="shared" si="534"/>
        <v>0</v>
      </c>
      <c r="AU38" s="36">
        <f t="shared" si="534"/>
        <v>0</v>
      </c>
      <c r="AV38" s="36">
        <f t="shared" si="534"/>
        <v>0</v>
      </c>
      <c r="AW38" s="36">
        <f t="shared" si="534"/>
        <v>0</v>
      </c>
      <c r="AX38" s="36">
        <f t="shared" si="534"/>
        <v>0</v>
      </c>
      <c r="AY38" s="36">
        <f t="shared" si="534"/>
        <v>0</v>
      </c>
      <c r="AZ38" s="36">
        <f t="shared" si="534"/>
        <v>0</v>
      </c>
      <c r="BA38" s="36">
        <f t="shared" si="534"/>
        <v>0</v>
      </c>
      <c r="BB38" s="36">
        <f t="shared" si="534"/>
        <v>0</v>
      </c>
      <c r="BC38" s="36">
        <f t="shared" si="534"/>
        <v>0</v>
      </c>
      <c r="BD38" s="36">
        <f t="shared" si="534"/>
        <v>0</v>
      </c>
      <c r="BE38" s="36">
        <f t="shared" si="534"/>
        <v>0</v>
      </c>
      <c r="BF38" s="36">
        <f t="shared" si="534"/>
        <v>0</v>
      </c>
      <c r="BG38" s="36">
        <f t="shared" si="534"/>
        <v>0</v>
      </c>
      <c r="BH38" s="36">
        <f t="shared" si="534"/>
        <v>0</v>
      </c>
      <c r="BI38" s="36">
        <f t="shared" si="534"/>
        <v>0</v>
      </c>
      <c r="BJ38" s="36">
        <f t="shared" si="534"/>
        <v>0</v>
      </c>
      <c r="BK38" s="36">
        <f t="shared" si="534"/>
        <v>0</v>
      </c>
      <c r="BL38" s="36">
        <f t="shared" si="534"/>
        <v>0</v>
      </c>
      <c r="BM38" s="36">
        <f t="shared" si="534"/>
        <v>0</v>
      </c>
      <c r="BN38" s="36">
        <f t="shared" si="534"/>
        <v>0</v>
      </c>
      <c r="BO38" s="36">
        <f t="shared" si="534"/>
        <v>0</v>
      </c>
      <c r="BP38" s="36">
        <f t="shared" si="534"/>
        <v>0</v>
      </c>
      <c r="BQ38" s="36">
        <f t="shared" si="534"/>
        <v>0</v>
      </c>
      <c r="BR38" s="36">
        <f t="shared" si="534"/>
        <v>0</v>
      </c>
      <c r="BS38" s="36">
        <f t="shared" si="534"/>
        <v>0</v>
      </c>
      <c r="BT38" s="36">
        <f t="shared" si="534"/>
        <v>0</v>
      </c>
      <c r="BU38" s="36">
        <f t="shared" si="534"/>
        <v>0</v>
      </c>
      <c r="BV38" s="36">
        <f t="shared" si="534"/>
        <v>0</v>
      </c>
      <c r="BW38" s="36">
        <f t="shared" si="534"/>
        <v>0</v>
      </c>
      <c r="BX38" s="36">
        <f t="shared" si="534"/>
        <v>0</v>
      </c>
      <c r="BY38" s="36">
        <f t="shared" si="534"/>
        <v>0</v>
      </c>
      <c r="BZ38" s="36">
        <f t="shared" si="534"/>
        <v>0</v>
      </c>
      <c r="CA38" s="36">
        <f t="shared" si="534"/>
        <v>0</v>
      </c>
      <c r="CB38" s="36">
        <f t="shared" si="534"/>
        <v>0</v>
      </c>
      <c r="CC38" s="36">
        <f t="shared" si="534"/>
        <v>0</v>
      </c>
      <c r="CD38" s="36">
        <f t="shared" si="534"/>
        <v>0</v>
      </c>
      <c r="CE38" s="36">
        <f t="shared" si="534"/>
        <v>0</v>
      </c>
      <c r="CF38" s="36">
        <f t="shared" si="534"/>
        <v>0</v>
      </c>
      <c r="CG38" s="36">
        <f t="shared" si="534"/>
        <v>0</v>
      </c>
      <c r="CH38" s="36">
        <f t="shared" si="534"/>
        <v>0</v>
      </c>
      <c r="CI38" s="36">
        <f t="shared" si="534"/>
        <v>0</v>
      </c>
      <c r="CJ38" s="36">
        <f t="shared" si="534"/>
        <v>0</v>
      </c>
      <c r="CK38" s="36">
        <f t="shared" si="534"/>
        <v>0</v>
      </c>
      <c r="CL38" s="36">
        <f t="shared" si="534"/>
        <v>0</v>
      </c>
      <c r="CM38" s="36">
        <f t="shared" si="534"/>
        <v>0</v>
      </c>
      <c r="CN38" s="36">
        <f t="shared" si="534"/>
        <v>0</v>
      </c>
      <c r="CO38" s="36">
        <f t="shared" si="534"/>
        <v>0</v>
      </c>
      <c r="CP38" s="36">
        <f t="shared" si="534"/>
        <v>0</v>
      </c>
      <c r="CQ38" s="36">
        <f t="shared" si="534"/>
        <v>0</v>
      </c>
      <c r="CR38" s="36">
        <f t="shared" si="534"/>
        <v>0</v>
      </c>
      <c r="CS38" s="36">
        <f t="shared" si="534"/>
        <v>0</v>
      </c>
      <c r="CT38" s="36">
        <f t="shared" si="534"/>
        <v>0</v>
      </c>
      <c r="CU38" s="36">
        <f t="shared" ref="CU38:FF38" si="535">+IF(CU13=$P$32,$P$29,0)</f>
        <v>0</v>
      </c>
      <c r="CV38" s="36">
        <f t="shared" si="535"/>
        <v>0</v>
      </c>
      <c r="CW38" s="36">
        <f t="shared" si="535"/>
        <v>0</v>
      </c>
      <c r="CX38" s="36">
        <f t="shared" si="535"/>
        <v>0</v>
      </c>
      <c r="CY38" s="36">
        <f t="shared" si="535"/>
        <v>0</v>
      </c>
      <c r="CZ38" s="36">
        <f t="shared" si="535"/>
        <v>0</v>
      </c>
      <c r="DA38" s="36">
        <f t="shared" si="535"/>
        <v>0</v>
      </c>
      <c r="DB38" s="36">
        <f t="shared" si="535"/>
        <v>0</v>
      </c>
      <c r="DC38" s="36">
        <f t="shared" si="535"/>
        <v>0</v>
      </c>
      <c r="DD38" s="36">
        <f t="shared" si="535"/>
        <v>0</v>
      </c>
      <c r="DE38" s="36">
        <f t="shared" si="535"/>
        <v>0</v>
      </c>
      <c r="DF38" s="36">
        <f t="shared" si="535"/>
        <v>0</v>
      </c>
      <c r="DG38" s="36">
        <f t="shared" si="535"/>
        <v>0</v>
      </c>
      <c r="DH38" s="36">
        <f t="shared" si="535"/>
        <v>0</v>
      </c>
      <c r="DI38" s="36">
        <f t="shared" si="535"/>
        <v>0</v>
      </c>
      <c r="DJ38" s="36">
        <f t="shared" si="535"/>
        <v>0</v>
      </c>
      <c r="DK38" s="36">
        <f t="shared" si="535"/>
        <v>0</v>
      </c>
      <c r="DL38" s="36">
        <f t="shared" si="535"/>
        <v>0</v>
      </c>
      <c r="DM38" s="36">
        <f t="shared" si="535"/>
        <v>0</v>
      </c>
      <c r="DN38" s="36">
        <f t="shared" si="535"/>
        <v>0</v>
      </c>
      <c r="DO38" s="36">
        <f t="shared" si="535"/>
        <v>0</v>
      </c>
      <c r="DP38" s="36">
        <f t="shared" si="535"/>
        <v>0</v>
      </c>
      <c r="DQ38" s="36">
        <f t="shared" si="535"/>
        <v>0</v>
      </c>
      <c r="DR38" s="36">
        <f t="shared" si="535"/>
        <v>0</v>
      </c>
      <c r="DS38" s="36">
        <f t="shared" si="535"/>
        <v>0</v>
      </c>
      <c r="DT38" s="36">
        <f t="shared" si="535"/>
        <v>0</v>
      </c>
      <c r="DU38" s="36">
        <f t="shared" si="535"/>
        <v>0</v>
      </c>
      <c r="DV38" s="36">
        <f t="shared" si="535"/>
        <v>0</v>
      </c>
      <c r="DW38" s="36">
        <f t="shared" si="535"/>
        <v>0</v>
      </c>
      <c r="DX38" s="36">
        <f t="shared" si="535"/>
        <v>0</v>
      </c>
      <c r="DY38" s="36">
        <f t="shared" si="535"/>
        <v>0</v>
      </c>
      <c r="DZ38" s="36">
        <f t="shared" si="535"/>
        <v>0</v>
      </c>
      <c r="EA38" s="36">
        <f t="shared" si="535"/>
        <v>0</v>
      </c>
      <c r="EB38" s="36">
        <f t="shared" si="535"/>
        <v>0</v>
      </c>
      <c r="EC38" s="36">
        <f t="shared" si="535"/>
        <v>0</v>
      </c>
      <c r="ED38" s="36">
        <f t="shared" si="535"/>
        <v>0</v>
      </c>
      <c r="EE38" s="36">
        <f t="shared" si="535"/>
        <v>0</v>
      </c>
      <c r="EF38" s="36">
        <f t="shared" si="535"/>
        <v>0</v>
      </c>
      <c r="EG38" s="36">
        <f t="shared" si="535"/>
        <v>0</v>
      </c>
      <c r="EH38" s="36">
        <f t="shared" si="535"/>
        <v>0</v>
      </c>
      <c r="EI38" s="36">
        <f t="shared" si="535"/>
        <v>0</v>
      </c>
      <c r="EJ38" s="36">
        <f t="shared" si="535"/>
        <v>0</v>
      </c>
      <c r="EK38" s="36">
        <f t="shared" si="535"/>
        <v>0</v>
      </c>
      <c r="EL38" s="36">
        <f t="shared" si="535"/>
        <v>0</v>
      </c>
      <c r="EM38" s="36">
        <f t="shared" si="535"/>
        <v>0</v>
      </c>
      <c r="EN38" s="36">
        <f t="shared" si="535"/>
        <v>0</v>
      </c>
      <c r="EO38" s="36">
        <f t="shared" si="535"/>
        <v>0</v>
      </c>
      <c r="EP38" s="36">
        <f t="shared" si="535"/>
        <v>0</v>
      </c>
      <c r="EQ38" s="36">
        <f t="shared" si="535"/>
        <v>0</v>
      </c>
      <c r="ER38" s="36">
        <f t="shared" si="535"/>
        <v>0</v>
      </c>
      <c r="ES38" s="36">
        <f t="shared" si="535"/>
        <v>0</v>
      </c>
      <c r="ET38" s="36">
        <f t="shared" si="535"/>
        <v>0</v>
      </c>
      <c r="EU38" s="36">
        <f t="shared" si="535"/>
        <v>0</v>
      </c>
      <c r="EV38" s="36">
        <f t="shared" si="535"/>
        <v>0</v>
      </c>
      <c r="EW38" s="36">
        <f t="shared" si="535"/>
        <v>0</v>
      </c>
      <c r="EX38" s="36">
        <f t="shared" si="535"/>
        <v>0</v>
      </c>
      <c r="EY38" s="36">
        <f t="shared" si="535"/>
        <v>0</v>
      </c>
      <c r="EZ38" s="36">
        <f t="shared" si="535"/>
        <v>0</v>
      </c>
      <c r="FA38" s="36">
        <f t="shared" si="535"/>
        <v>0</v>
      </c>
      <c r="FB38" s="36">
        <f t="shared" si="535"/>
        <v>0</v>
      </c>
      <c r="FC38" s="36">
        <f t="shared" si="535"/>
        <v>0</v>
      </c>
      <c r="FD38" s="36">
        <f t="shared" si="535"/>
        <v>0</v>
      </c>
      <c r="FE38" s="36">
        <f t="shared" si="535"/>
        <v>0</v>
      </c>
      <c r="FF38" s="36">
        <f t="shared" si="535"/>
        <v>0</v>
      </c>
      <c r="FG38" s="36">
        <f t="shared" ref="FG38:HR38" si="536">+IF(FG13=$P$32,$P$29,0)</f>
        <v>0</v>
      </c>
      <c r="FH38" s="36">
        <f t="shared" si="536"/>
        <v>0</v>
      </c>
      <c r="FI38" s="36">
        <f t="shared" si="536"/>
        <v>0</v>
      </c>
      <c r="FJ38" s="36">
        <f t="shared" si="536"/>
        <v>0</v>
      </c>
      <c r="FK38" s="36">
        <f t="shared" si="536"/>
        <v>0</v>
      </c>
      <c r="FL38" s="36">
        <f t="shared" si="536"/>
        <v>0</v>
      </c>
      <c r="FM38" s="36">
        <f t="shared" si="536"/>
        <v>0</v>
      </c>
      <c r="FN38" s="36">
        <f t="shared" si="536"/>
        <v>0</v>
      </c>
      <c r="FO38" s="36">
        <f t="shared" si="536"/>
        <v>0</v>
      </c>
      <c r="FP38" s="36">
        <f t="shared" si="536"/>
        <v>0</v>
      </c>
      <c r="FQ38" s="36">
        <f t="shared" si="536"/>
        <v>0</v>
      </c>
      <c r="FR38" s="36">
        <f t="shared" si="536"/>
        <v>0</v>
      </c>
      <c r="FS38" s="36">
        <f t="shared" si="536"/>
        <v>0</v>
      </c>
      <c r="FT38" s="36">
        <f t="shared" si="536"/>
        <v>0</v>
      </c>
      <c r="FU38" s="36">
        <f t="shared" si="536"/>
        <v>0</v>
      </c>
      <c r="FV38" s="36">
        <f t="shared" si="536"/>
        <v>0</v>
      </c>
      <c r="FW38" s="36">
        <f t="shared" si="536"/>
        <v>0</v>
      </c>
      <c r="FX38" s="36">
        <f t="shared" si="536"/>
        <v>0</v>
      </c>
      <c r="FY38" s="36">
        <f t="shared" si="536"/>
        <v>0</v>
      </c>
      <c r="FZ38" s="36">
        <f t="shared" si="536"/>
        <v>0</v>
      </c>
      <c r="GA38" s="36">
        <f t="shared" si="536"/>
        <v>0</v>
      </c>
      <c r="GB38" s="36">
        <f t="shared" si="536"/>
        <v>0</v>
      </c>
      <c r="GC38" s="36">
        <f t="shared" si="536"/>
        <v>0</v>
      </c>
      <c r="GD38" s="36">
        <f t="shared" si="536"/>
        <v>0</v>
      </c>
      <c r="GE38" s="36">
        <f t="shared" si="536"/>
        <v>0</v>
      </c>
      <c r="GF38" s="36">
        <f t="shared" si="536"/>
        <v>0</v>
      </c>
      <c r="GG38" s="36">
        <f t="shared" si="536"/>
        <v>0</v>
      </c>
      <c r="GH38" s="36">
        <f t="shared" si="536"/>
        <v>0</v>
      </c>
      <c r="GI38" s="36">
        <f t="shared" si="536"/>
        <v>0</v>
      </c>
      <c r="GJ38" s="36">
        <f t="shared" si="536"/>
        <v>0</v>
      </c>
      <c r="GK38" s="36">
        <f t="shared" si="536"/>
        <v>0</v>
      </c>
      <c r="GL38" s="36">
        <f t="shared" si="536"/>
        <v>0</v>
      </c>
      <c r="GM38" s="36">
        <f t="shared" si="536"/>
        <v>0</v>
      </c>
      <c r="GN38" s="36">
        <f t="shared" si="536"/>
        <v>0</v>
      </c>
      <c r="GO38" s="36">
        <f t="shared" si="536"/>
        <v>0</v>
      </c>
      <c r="GP38" s="36">
        <f t="shared" si="536"/>
        <v>0</v>
      </c>
      <c r="GQ38" s="36">
        <f t="shared" si="536"/>
        <v>0</v>
      </c>
      <c r="GR38" s="36">
        <f t="shared" si="536"/>
        <v>0</v>
      </c>
      <c r="GS38" s="36">
        <f t="shared" si="536"/>
        <v>0</v>
      </c>
      <c r="GT38" s="36">
        <f t="shared" si="536"/>
        <v>0</v>
      </c>
      <c r="GU38" s="36">
        <f t="shared" si="536"/>
        <v>0</v>
      </c>
      <c r="GV38" s="36">
        <f t="shared" si="536"/>
        <v>0</v>
      </c>
      <c r="GW38" s="36">
        <f t="shared" si="536"/>
        <v>-6000</v>
      </c>
      <c r="GX38" s="36">
        <f t="shared" si="536"/>
        <v>0</v>
      </c>
      <c r="GY38" s="36">
        <f t="shared" si="536"/>
        <v>0</v>
      </c>
      <c r="GZ38" s="36">
        <f t="shared" si="536"/>
        <v>0</v>
      </c>
      <c r="HA38" s="36">
        <f t="shared" si="536"/>
        <v>0</v>
      </c>
      <c r="HB38" s="36">
        <f t="shared" si="536"/>
        <v>0</v>
      </c>
      <c r="HC38" s="36">
        <f t="shared" si="536"/>
        <v>0</v>
      </c>
      <c r="HD38" s="36">
        <f t="shared" si="536"/>
        <v>0</v>
      </c>
      <c r="HE38" s="36">
        <f t="shared" si="536"/>
        <v>0</v>
      </c>
      <c r="HF38" s="36">
        <f t="shared" si="536"/>
        <v>0</v>
      </c>
      <c r="HG38" s="36">
        <f t="shared" si="536"/>
        <v>0</v>
      </c>
      <c r="HH38" s="36">
        <f t="shared" si="536"/>
        <v>0</v>
      </c>
      <c r="HI38" s="36">
        <f t="shared" si="536"/>
        <v>0</v>
      </c>
      <c r="HJ38" s="36">
        <f t="shared" si="536"/>
        <v>0</v>
      </c>
      <c r="HK38" s="36">
        <f t="shared" si="536"/>
        <v>0</v>
      </c>
      <c r="HL38" s="36">
        <f t="shared" si="536"/>
        <v>0</v>
      </c>
      <c r="HM38" s="36">
        <f t="shared" si="536"/>
        <v>0</v>
      </c>
      <c r="HN38" s="36">
        <f t="shared" si="536"/>
        <v>0</v>
      </c>
      <c r="HO38" s="36">
        <f t="shared" si="536"/>
        <v>0</v>
      </c>
      <c r="HP38" s="36">
        <f t="shared" si="536"/>
        <v>0</v>
      </c>
      <c r="HQ38" s="36">
        <f t="shared" si="536"/>
        <v>0</v>
      </c>
      <c r="HR38" s="36">
        <f t="shared" si="536"/>
        <v>0</v>
      </c>
      <c r="HS38" s="36">
        <f t="shared" ref="HS38:JP38" si="537">+IF(HS13=$P$32,$P$29,0)</f>
        <v>0</v>
      </c>
      <c r="HT38" s="36">
        <f t="shared" si="537"/>
        <v>0</v>
      </c>
      <c r="HU38" s="36">
        <f t="shared" si="537"/>
        <v>0</v>
      </c>
      <c r="HV38" s="36">
        <f t="shared" si="537"/>
        <v>0</v>
      </c>
      <c r="HW38" s="36">
        <f t="shared" si="537"/>
        <v>0</v>
      </c>
      <c r="HX38" s="36">
        <f t="shared" si="537"/>
        <v>0</v>
      </c>
      <c r="HY38" s="36">
        <f t="shared" si="537"/>
        <v>0</v>
      </c>
      <c r="HZ38" s="36">
        <f t="shared" si="537"/>
        <v>0</v>
      </c>
      <c r="IA38" s="36">
        <f t="shared" si="537"/>
        <v>0</v>
      </c>
      <c r="IB38" s="36">
        <f t="shared" si="537"/>
        <v>0</v>
      </c>
      <c r="IC38" s="36">
        <f t="shared" si="537"/>
        <v>0</v>
      </c>
      <c r="ID38" s="36">
        <f t="shared" si="537"/>
        <v>0</v>
      </c>
      <c r="IE38" s="36">
        <f t="shared" si="537"/>
        <v>0</v>
      </c>
      <c r="IF38" s="36">
        <f t="shared" si="537"/>
        <v>0</v>
      </c>
      <c r="IG38" s="36">
        <f t="shared" si="537"/>
        <v>0</v>
      </c>
      <c r="IH38" s="36">
        <f t="shared" si="537"/>
        <v>0</v>
      </c>
      <c r="II38" s="36">
        <f t="shared" si="537"/>
        <v>0</v>
      </c>
      <c r="IJ38" s="36">
        <f t="shared" si="537"/>
        <v>0</v>
      </c>
      <c r="IK38" s="36">
        <f t="shared" si="537"/>
        <v>0</v>
      </c>
      <c r="IL38" s="36">
        <f t="shared" si="537"/>
        <v>0</v>
      </c>
      <c r="IM38" s="36">
        <f t="shared" si="537"/>
        <v>0</v>
      </c>
      <c r="IN38" s="36">
        <f t="shared" si="537"/>
        <v>0</v>
      </c>
      <c r="IO38" s="36">
        <f t="shared" si="537"/>
        <v>0</v>
      </c>
      <c r="IP38" s="36">
        <f t="shared" si="537"/>
        <v>0</v>
      </c>
      <c r="IQ38" s="36">
        <f t="shared" si="537"/>
        <v>0</v>
      </c>
      <c r="IR38" s="36">
        <f t="shared" si="537"/>
        <v>0</v>
      </c>
      <c r="IS38" s="36">
        <f t="shared" si="537"/>
        <v>0</v>
      </c>
      <c r="IT38" s="36">
        <f t="shared" si="537"/>
        <v>0</v>
      </c>
      <c r="IU38" s="36">
        <f t="shared" si="537"/>
        <v>0</v>
      </c>
      <c r="IV38" s="36">
        <f t="shared" si="537"/>
        <v>0</v>
      </c>
      <c r="IW38" s="36">
        <f t="shared" si="537"/>
        <v>0</v>
      </c>
      <c r="IX38" s="36">
        <f t="shared" si="537"/>
        <v>0</v>
      </c>
      <c r="IY38" s="36">
        <f t="shared" si="537"/>
        <v>0</v>
      </c>
      <c r="IZ38" s="36">
        <f t="shared" si="537"/>
        <v>0</v>
      </c>
      <c r="JA38" s="36">
        <f t="shared" si="537"/>
        <v>0</v>
      </c>
      <c r="JB38" s="36">
        <f t="shared" si="537"/>
        <v>0</v>
      </c>
      <c r="JC38" s="36">
        <f t="shared" si="537"/>
        <v>0</v>
      </c>
      <c r="JD38" s="36">
        <f t="shared" si="537"/>
        <v>0</v>
      </c>
      <c r="JE38" s="36">
        <f t="shared" si="537"/>
        <v>0</v>
      </c>
      <c r="JF38" s="36">
        <f t="shared" si="537"/>
        <v>0</v>
      </c>
      <c r="JG38" s="36">
        <f t="shared" si="537"/>
        <v>0</v>
      </c>
      <c r="JH38" s="36">
        <f t="shared" si="537"/>
        <v>0</v>
      </c>
      <c r="JI38" s="36">
        <f t="shared" si="537"/>
        <v>0</v>
      </c>
      <c r="JJ38" s="36">
        <f t="shared" si="537"/>
        <v>0</v>
      </c>
      <c r="JK38" s="36">
        <f t="shared" si="537"/>
        <v>0</v>
      </c>
      <c r="JL38" s="36">
        <f t="shared" si="537"/>
        <v>0</v>
      </c>
      <c r="JM38" s="36">
        <f t="shared" si="537"/>
        <v>0</v>
      </c>
      <c r="JN38" s="36">
        <f t="shared" si="537"/>
        <v>0</v>
      </c>
      <c r="JO38" s="36">
        <f t="shared" si="537"/>
        <v>0</v>
      </c>
      <c r="JP38" s="36">
        <f t="shared" si="537"/>
        <v>0</v>
      </c>
      <c r="JQ38" s="1" t="s">
        <v>31</v>
      </c>
    </row>
    <row r="39" spans="3:277">
      <c r="I39" s="2" t="s">
        <v>51</v>
      </c>
      <c r="J39" s="17">
        <v>7.0000000000000007E-2</v>
      </c>
      <c r="U39" s="21"/>
      <c r="AG39" s="23" t="str">
        <f>+O30</f>
        <v>Otros (€)</v>
      </c>
      <c r="AH39" s="1"/>
      <c r="AI39" s="1">
        <f t="shared" ref="AI39:CT39" si="538">+IF(AI13=$P$32,$P$30,0)</f>
        <v>0</v>
      </c>
      <c r="AJ39" s="1">
        <f t="shared" si="538"/>
        <v>0</v>
      </c>
      <c r="AK39" s="1">
        <f t="shared" si="538"/>
        <v>0</v>
      </c>
      <c r="AL39" s="1">
        <f t="shared" si="538"/>
        <v>0</v>
      </c>
      <c r="AM39" s="1">
        <f t="shared" si="538"/>
        <v>0</v>
      </c>
      <c r="AN39" s="1">
        <f t="shared" si="538"/>
        <v>0</v>
      </c>
      <c r="AO39" s="1">
        <f t="shared" si="538"/>
        <v>0</v>
      </c>
      <c r="AP39" s="1">
        <f t="shared" si="538"/>
        <v>0</v>
      </c>
      <c r="AQ39" s="1">
        <f t="shared" si="538"/>
        <v>0</v>
      </c>
      <c r="AR39" s="1">
        <f t="shared" si="538"/>
        <v>0</v>
      </c>
      <c r="AS39" s="1">
        <f t="shared" si="538"/>
        <v>0</v>
      </c>
      <c r="AT39" s="1">
        <f t="shared" si="538"/>
        <v>0</v>
      </c>
      <c r="AU39" s="1">
        <f t="shared" si="538"/>
        <v>0</v>
      </c>
      <c r="AV39" s="1">
        <f t="shared" si="538"/>
        <v>0</v>
      </c>
      <c r="AW39" s="1">
        <f t="shared" si="538"/>
        <v>0</v>
      </c>
      <c r="AX39" s="1">
        <f t="shared" si="538"/>
        <v>0</v>
      </c>
      <c r="AY39" s="1">
        <f t="shared" si="538"/>
        <v>0</v>
      </c>
      <c r="AZ39" s="1">
        <f t="shared" si="538"/>
        <v>0</v>
      </c>
      <c r="BA39" s="1">
        <f t="shared" si="538"/>
        <v>0</v>
      </c>
      <c r="BB39" s="1">
        <f t="shared" si="538"/>
        <v>0</v>
      </c>
      <c r="BC39" s="1">
        <f t="shared" si="538"/>
        <v>0</v>
      </c>
      <c r="BD39" s="1">
        <f t="shared" si="538"/>
        <v>0</v>
      </c>
      <c r="BE39" s="1">
        <f t="shared" si="538"/>
        <v>0</v>
      </c>
      <c r="BF39" s="1">
        <f t="shared" si="538"/>
        <v>0</v>
      </c>
      <c r="BG39" s="1">
        <f t="shared" si="538"/>
        <v>0</v>
      </c>
      <c r="BH39" s="1">
        <f t="shared" si="538"/>
        <v>0</v>
      </c>
      <c r="BI39" s="1">
        <f t="shared" si="538"/>
        <v>0</v>
      </c>
      <c r="BJ39" s="1">
        <f t="shared" si="538"/>
        <v>0</v>
      </c>
      <c r="BK39" s="1">
        <f t="shared" si="538"/>
        <v>0</v>
      </c>
      <c r="BL39" s="1">
        <f t="shared" si="538"/>
        <v>0</v>
      </c>
      <c r="BM39" s="1">
        <f t="shared" si="538"/>
        <v>0</v>
      </c>
      <c r="BN39" s="1">
        <f t="shared" si="538"/>
        <v>0</v>
      </c>
      <c r="BO39" s="1">
        <f t="shared" si="538"/>
        <v>0</v>
      </c>
      <c r="BP39" s="1">
        <f t="shared" si="538"/>
        <v>0</v>
      </c>
      <c r="BQ39" s="1">
        <f t="shared" si="538"/>
        <v>0</v>
      </c>
      <c r="BR39" s="1">
        <f t="shared" si="538"/>
        <v>0</v>
      </c>
      <c r="BS39" s="1">
        <f t="shared" si="538"/>
        <v>0</v>
      </c>
      <c r="BT39" s="1">
        <f t="shared" si="538"/>
        <v>0</v>
      </c>
      <c r="BU39" s="1">
        <f t="shared" si="538"/>
        <v>0</v>
      </c>
      <c r="BV39" s="1">
        <f t="shared" si="538"/>
        <v>0</v>
      </c>
      <c r="BW39" s="1">
        <f t="shared" si="538"/>
        <v>0</v>
      </c>
      <c r="BX39" s="1">
        <f t="shared" si="538"/>
        <v>0</v>
      </c>
      <c r="BY39" s="1">
        <f t="shared" si="538"/>
        <v>0</v>
      </c>
      <c r="BZ39" s="1">
        <f t="shared" si="538"/>
        <v>0</v>
      </c>
      <c r="CA39" s="1">
        <f t="shared" si="538"/>
        <v>0</v>
      </c>
      <c r="CB39" s="1">
        <f t="shared" si="538"/>
        <v>0</v>
      </c>
      <c r="CC39" s="1">
        <f t="shared" si="538"/>
        <v>0</v>
      </c>
      <c r="CD39" s="1">
        <f t="shared" si="538"/>
        <v>0</v>
      </c>
      <c r="CE39" s="1">
        <f t="shared" si="538"/>
        <v>0</v>
      </c>
      <c r="CF39" s="1">
        <f t="shared" si="538"/>
        <v>0</v>
      </c>
      <c r="CG39" s="1">
        <f t="shared" si="538"/>
        <v>0</v>
      </c>
      <c r="CH39" s="1">
        <f t="shared" si="538"/>
        <v>0</v>
      </c>
      <c r="CI39" s="1">
        <f t="shared" si="538"/>
        <v>0</v>
      </c>
      <c r="CJ39" s="1">
        <f t="shared" si="538"/>
        <v>0</v>
      </c>
      <c r="CK39" s="1">
        <f t="shared" si="538"/>
        <v>0</v>
      </c>
      <c r="CL39" s="1">
        <f t="shared" si="538"/>
        <v>0</v>
      </c>
      <c r="CM39" s="1">
        <f t="shared" si="538"/>
        <v>0</v>
      </c>
      <c r="CN39" s="1">
        <f t="shared" si="538"/>
        <v>0</v>
      </c>
      <c r="CO39" s="1">
        <f t="shared" si="538"/>
        <v>0</v>
      </c>
      <c r="CP39" s="1">
        <f t="shared" si="538"/>
        <v>0</v>
      </c>
      <c r="CQ39" s="1">
        <f t="shared" si="538"/>
        <v>0</v>
      </c>
      <c r="CR39" s="1">
        <f t="shared" si="538"/>
        <v>0</v>
      </c>
      <c r="CS39" s="1">
        <f t="shared" si="538"/>
        <v>0</v>
      </c>
      <c r="CT39" s="1">
        <f t="shared" si="538"/>
        <v>0</v>
      </c>
      <c r="CU39" s="1">
        <f t="shared" ref="CU39:FF39" si="539">+IF(CU13=$P$32,$P$30,0)</f>
        <v>0</v>
      </c>
      <c r="CV39" s="1">
        <f t="shared" si="539"/>
        <v>0</v>
      </c>
      <c r="CW39" s="1">
        <f t="shared" si="539"/>
        <v>0</v>
      </c>
      <c r="CX39" s="1">
        <f t="shared" si="539"/>
        <v>0</v>
      </c>
      <c r="CY39" s="1">
        <f t="shared" si="539"/>
        <v>0</v>
      </c>
      <c r="CZ39" s="1">
        <f t="shared" si="539"/>
        <v>0</v>
      </c>
      <c r="DA39" s="1">
        <f t="shared" si="539"/>
        <v>0</v>
      </c>
      <c r="DB39" s="1">
        <f t="shared" si="539"/>
        <v>0</v>
      </c>
      <c r="DC39" s="1">
        <f t="shared" si="539"/>
        <v>0</v>
      </c>
      <c r="DD39" s="1">
        <f t="shared" si="539"/>
        <v>0</v>
      </c>
      <c r="DE39" s="1">
        <f t="shared" si="539"/>
        <v>0</v>
      </c>
      <c r="DF39" s="1">
        <f t="shared" si="539"/>
        <v>0</v>
      </c>
      <c r="DG39" s="1">
        <f t="shared" si="539"/>
        <v>0</v>
      </c>
      <c r="DH39" s="1">
        <f t="shared" si="539"/>
        <v>0</v>
      </c>
      <c r="DI39" s="1">
        <f t="shared" si="539"/>
        <v>0</v>
      </c>
      <c r="DJ39" s="1">
        <f t="shared" si="539"/>
        <v>0</v>
      </c>
      <c r="DK39" s="1">
        <f t="shared" si="539"/>
        <v>0</v>
      </c>
      <c r="DL39" s="1">
        <f t="shared" si="539"/>
        <v>0</v>
      </c>
      <c r="DM39" s="1">
        <f t="shared" si="539"/>
        <v>0</v>
      </c>
      <c r="DN39" s="1">
        <f t="shared" si="539"/>
        <v>0</v>
      </c>
      <c r="DO39" s="1">
        <f t="shared" si="539"/>
        <v>0</v>
      </c>
      <c r="DP39" s="1">
        <f t="shared" si="539"/>
        <v>0</v>
      </c>
      <c r="DQ39" s="1">
        <f t="shared" si="539"/>
        <v>0</v>
      </c>
      <c r="DR39" s="1">
        <f t="shared" si="539"/>
        <v>0</v>
      </c>
      <c r="DS39" s="1">
        <f t="shared" si="539"/>
        <v>0</v>
      </c>
      <c r="DT39" s="1">
        <f t="shared" si="539"/>
        <v>0</v>
      </c>
      <c r="DU39" s="1">
        <f t="shared" si="539"/>
        <v>0</v>
      </c>
      <c r="DV39" s="1">
        <f t="shared" si="539"/>
        <v>0</v>
      </c>
      <c r="DW39" s="1">
        <f t="shared" si="539"/>
        <v>0</v>
      </c>
      <c r="DX39" s="1">
        <f t="shared" si="539"/>
        <v>0</v>
      </c>
      <c r="DY39" s="1">
        <f t="shared" si="539"/>
        <v>0</v>
      </c>
      <c r="DZ39" s="1">
        <f t="shared" si="539"/>
        <v>0</v>
      </c>
      <c r="EA39" s="1">
        <f t="shared" si="539"/>
        <v>0</v>
      </c>
      <c r="EB39" s="1">
        <f t="shared" si="539"/>
        <v>0</v>
      </c>
      <c r="EC39" s="1">
        <f t="shared" si="539"/>
        <v>0</v>
      </c>
      <c r="ED39" s="1">
        <f t="shared" si="539"/>
        <v>0</v>
      </c>
      <c r="EE39" s="1">
        <f t="shared" si="539"/>
        <v>0</v>
      </c>
      <c r="EF39" s="1">
        <f t="shared" si="539"/>
        <v>0</v>
      </c>
      <c r="EG39" s="1">
        <f t="shared" si="539"/>
        <v>0</v>
      </c>
      <c r="EH39" s="1">
        <f t="shared" si="539"/>
        <v>0</v>
      </c>
      <c r="EI39" s="1">
        <f t="shared" si="539"/>
        <v>0</v>
      </c>
      <c r="EJ39" s="1">
        <f t="shared" si="539"/>
        <v>0</v>
      </c>
      <c r="EK39" s="1">
        <f t="shared" si="539"/>
        <v>0</v>
      </c>
      <c r="EL39" s="1">
        <f t="shared" si="539"/>
        <v>0</v>
      </c>
      <c r="EM39" s="1">
        <f t="shared" si="539"/>
        <v>0</v>
      </c>
      <c r="EN39" s="1">
        <f t="shared" si="539"/>
        <v>0</v>
      </c>
      <c r="EO39" s="1">
        <f t="shared" si="539"/>
        <v>0</v>
      </c>
      <c r="EP39" s="1">
        <f t="shared" si="539"/>
        <v>0</v>
      </c>
      <c r="EQ39" s="1">
        <f t="shared" si="539"/>
        <v>0</v>
      </c>
      <c r="ER39" s="1">
        <f t="shared" si="539"/>
        <v>0</v>
      </c>
      <c r="ES39" s="1">
        <f t="shared" si="539"/>
        <v>0</v>
      </c>
      <c r="ET39" s="1">
        <f t="shared" si="539"/>
        <v>0</v>
      </c>
      <c r="EU39" s="1">
        <f t="shared" si="539"/>
        <v>0</v>
      </c>
      <c r="EV39" s="1">
        <f t="shared" si="539"/>
        <v>0</v>
      </c>
      <c r="EW39" s="1">
        <f t="shared" si="539"/>
        <v>0</v>
      </c>
      <c r="EX39" s="1">
        <f t="shared" si="539"/>
        <v>0</v>
      </c>
      <c r="EY39" s="1">
        <f t="shared" si="539"/>
        <v>0</v>
      </c>
      <c r="EZ39" s="1">
        <f t="shared" si="539"/>
        <v>0</v>
      </c>
      <c r="FA39" s="1">
        <f t="shared" si="539"/>
        <v>0</v>
      </c>
      <c r="FB39" s="1">
        <f t="shared" si="539"/>
        <v>0</v>
      </c>
      <c r="FC39" s="1">
        <f t="shared" si="539"/>
        <v>0</v>
      </c>
      <c r="FD39" s="1">
        <f t="shared" si="539"/>
        <v>0</v>
      </c>
      <c r="FE39" s="1">
        <f t="shared" si="539"/>
        <v>0</v>
      </c>
      <c r="FF39" s="1">
        <f t="shared" si="539"/>
        <v>0</v>
      </c>
      <c r="FG39" s="1">
        <f t="shared" ref="FG39:HR39" si="540">+IF(FG13=$P$32,$P$30,0)</f>
        <v>0</v>
      </c>
      <c r="FH39" s="1">
        <f t="shared" si="540"/>
        <v>0</v>
      </c>
      <c r="FI39" s="1">
        <f t="shared" si="540"/>
        <v>0</v>
      </c>
      <c r="FJ39" s="1">
        <f t="shared" si="540"/>
        <v>0</v>
      </c>
      <c r="FK39" s="1">
        <f t="shared" si="540"/>
        <v>0</v>
      </c>
      <c r="FL39" s="1">
        <f t="shared" si="540"/>
        <v>0</v>
      </c>
      <c r="FM39" s="1">
        <f t="shared" si="540"/>
        <v>0</v>
      </c>
      <c r="FN39" s="1">
        <f t="shared" si="540"/>
        <v>0</v>
      </c>
      <c r="FO39" s="1">
        <f t="shared" si="540"/>
        <v>0</v>
      </c>
      <c r="FP39" s="1">
        <f t="shared" si="540"/>
        <v>0</v>
      </c>
      <c r="FQ39" s="1">
        <f t="shared" si="540"/>
        <v>0</v>
      </c>
      <c r="FR39" s="1">
        <f t="shared" si="540"/>
        <v>0</v>
      </c>
      <c r="FS39" s="1">
        <f t="shared" si="540"/>
        <v>0</v>
      </c>
      <c r="FT39" s="1">
        <f t="shared" si="540"/>
        <v>0</v>
      </c>
      <c r="FU39" s="1">
        <f t="shared" si="540"/>
        <v>0</v>
      </c>
      <c r="FV39" s="1">
        <f t="shared" si="540"/>
        <v>0</v>
      </c>
      <c r="FW39" s="1">
        <f t="shared" si="540"/>
        <v>0</v>
      </c>
      <c r="FX39" s="1">
        <f t="shared" si="540"/>
        <v>0</v>
      </c>
      <c r="FY39" s="1">
        <f t="shared" si="540"/>
        <v>0</v>
      </c>
      <c r="FZ39" s="1">
        <f t="shared" si="540"/>
        <v>0</v>
      </c>
      <c r="GA39" s="1">
        <f t="shared" si="540"/>
        <v>0</v>
      </c>
      <c r="GB39" s="1">
        <f t="shared" si="540"/>
        <v>0</v>
      </c>
      <c r="GC39" s="1">
        <f t="shared" si="540"/>
        <v>0</v>
      </c>
      <c r="GD39" s="1">
        <f t="shared" si="540"/>
        <v>0</v>
      </c>
      <c r="GE39" s="1">
        <f t="shared" si="540"/>
        <v>0</v>
      </c>
      <c r="GF39" s="1">
        <f t="shared" si="540"/>
        <v>0</v>
      </c>
      <c r="GG39" s="1">
        <f t="shared" si="540"/>
        <v>0</v>
      </c>
      <c r="GH39" s="1">
        <f t="shared" si="540"/>
        <v>0</v>
      </c>
      <c r="GI39" s="1">
        <f t="shared" si="540"/>
        <v>0</v>
      </c>
      <c r="GJ39" s="1">
        <f t="shared" si="540"/>
        <v>0</v>
      </c>
      <c r="GK39" s="1">
        <f t="shared" si="540"/>
        <v>0</v>
      </c>
      <c r="GL39" s="1">
        <f t="shared" si="540"/>
        <v>0</v>
      </c>
      <c r="GM39" s="1">
        <f t="shared" si="540"/>
        <v>0</v>
      </c>
      <c r="GN39" s="1">
        <f t="shared" si="540"/>
        <v>0</v>
      </c>
      <c r="GO39" s="1">
        <f t="shared" si="540"/>
        <v>0</v>
      </c>
      <c r="GP39" s="1">
        <f t="shared" si="540"/>
        <v>0</v>
      </c>
      <c r="GQ39" s="1">
        <f t="shared" si="540"/>
        <v>0</v>
      </c>
      <c r="GR39" s="1">
        <f t="shared" si="540"/>
        <v>0</v>
      </c>
      <c r="GS39" s="1">
        <f t="shared" si="540"/>
        <v>0</v>
      </c>
      <c r="GT39" s="1">
        <f t="shared" si="540"/>
        <v>0</v>
      </c>
      <c r="GU39" s="1">
        <f t="shared" si="540"/>
        <v>0</v>
      </c>
      <c r="GV39" s="1">
        <f t="shared" si="540"/>
        <v>0</v>
      </c>
      <c r="GW39" s="1">
        <f t="shared" si="540"/>
        <v>0</v>
      </c>
      <c r="GX39" s="1">
        <f t="shared" si="540"/>
        <v>0</v>
      </c>
      <c r="GY39" s="1">
        <f t="shared" si="540"/>
        <v>0</v>
      </c>
      <c r="GZ39" s="1">
        <f t="shared" si="540"/>
        <v>0</v>
      </c>
      <c r="HA39" s="1">
        <f t="shared" si="540"/>
        <v>0</v>
      </c>
      <c r="HB39" s="1">
        <f t="shared" si="540"/>
        <v>0</v>
      </c>
      <c r="HC39" s="1">
        <f t="shared" si="540"/>
        <v>0</v>
      </c>
      <c r="HD39" s="1">
        <f t="shared" si="540"/>
        <v>0</v>
      </c>
      <c r="HE39" s="1">
        <f t="shared" si="540"/>
        <v>0</v>
      </c>
      <c r="HF39" s="1">
        <f t="shared" si="540"/>
        <v>0</v>
      </c>
      <c r="HG39" s="1">
        <f t="shared" si="540"/>
        <v>0</v>
      </c>
      <c r="HH39" s="1">
        <f t="shared" si="540"/>
        <v>0</v>
      </c>
      <c r="HI39" s="1">
        <f t="shared" si="540"/>
        <v>0</v>
      </c>
      <c r="HJ39" s="1">
        <f t="shared" si="540"/>
        <v>0</v>
      </c>
      <c r="HK39" s="1">
        <f t="shared" si="540"/>
        <v>0</v>
      </c>
      <c r="HL39" s="1">
        <f t="shared" si="540"/>
        <v>0</v>
      </c>
      <c r="HM39" s="1">
        <f t="shared" si="540"/>
        <v>0</v>
      </c>
      <c r="HN39" s="1">
        <f t="shared" si="540"/>
        <v>0</v>
      </c>
      <c r="HO39" s="1">
        <f t="shared" si="540"/>
        <v>0</v>
      </c>
      <c r="HP39" s="1">
        <f t="shared" si="540"/>
        <v>0</v>
      </c>
      <c r="HQ39" s="1">
        <f t="shared" si="540"/>
        <v>0</v>
      </c>
      <c r="HR39" s="1">
        <f t="shared" si="540"/>
        <v>0</v>
      </c>
      <c r="HS39" s="1">
        <f t="shared" ref="HS39:JP39" si="541">+IF(HS13=$P$32,$P$30,0)</f>
        <v>0</v>
      </c>
      <c r="HT39" s="1">
        <f t="shared" si="541"/>
        <v>0</v>
      </c>
      <c r="HU39" s="1">
        <f t="shared" si="541"/>
        <v>0</v>
      </c>
      <c r="HV39" s="1">
        <f t="shared" si="541"/>
        <v>0</v>
      </c>
      <c r="HW39" s="1">
        <f t="shared" si="541"/>
        <v>0</v>
      </c>
      <c r="HX39" s="1">
        <f t="shared" si="541"/>
        <v>0</v>
      </c>
      <c r="HY39" s="1">
        <f t="shared" si="541"/>
        <v>0</v>
      </c>
      <c r="HZ39" s="1">
        <f t="shared" si="541"/>
        <v>0</v>
      </c>
      <c r="IA39" s="1">
        <f t="shared" si="541"/>
        <v>0</v>
      </c>
      <c r="IB39" s="1">
        <f t="shared" si="541"/>
        <v>0</v>
      </c>
      <c r="IC39" s="1">
        <f t="shared" si="541"/>
        <v>0</v>
      </c>
      <c r="ID39" s="1">
        <f t="shared" si="541"/>
        <v>0</v>
      </c>
      <c r="IE39" s="1">
        <f t="shared" si="541"/>
        <v>0</v>
      </c>
      <c r="IF39" s="1">
        <f t="shared" si="541"/>
        <v>0</v>
      </c>
      <c r="IG39" s="1">
        <f t="shared" si="541"/>
        <v>0</v>
      </c>
      <c r="IH39" s="1">
        <f t="shared" si="541"/>
        <v>0</v>
      </c>
      <c r="II39" s="1">
        <f t="shared" si="541"/>
        <v>0</v>
      </c>
      <c r="IJ39" s="1">
        <f t="shared" si="541"/>
        <v>0</v>
      </c>
      <c r="IK39" s="1">
        <f t="shared" si="541"/>
        <v>0</v>
      </c>
      <c r="IL39" s="1">
        <f t="shared" si="541"/>
        <v>0</v>
      </c>
      <c r="IM39" s="1">
        <f t="shared" si="541"/>
        <v>0</v>
      </c>
      <c r="IN39" s="1">
        <f t="shared" si="541"/>
        <v>0</v>
      </c>
      <c r="IO39" s="1">
        <f t="shared" si="541"/>
        <v>0</v>
      </c>
      <c r="IP39" s="1">
        <f t="shared" si="541"/>
        <v>0</v>
      </c>
      <c r="IQ39" s="1">
        <f t="shared" si="541"/>
        <v>0</v>
      </c>
      <c r="IR39" s="1">
        <f t="shared" si="541"/>
        <v>0</v>
      </c>
      <c r="IS39" s="1">
        <f t="shared" si="541"/>
        <v>0</v>
      </c>
      <c r="IT39" s="1">
        <f t="shared" si="541"/>
        <v>0</v>
      </c>
      <c r="IU39" s="1">
        <f t="shared" si="541"/>
        <v>0</v>
      </c>
      <c r="IV39" s="1">
        <f t="shared" si="541"/>
        <v>0</v>
      </c>
      <c r="IW39" s="1">
        <f t="shared" si="541"/>
        <v>0</v>
      </c>
      <c r="IX39" s="1">
        <f t="shared" si="541"/>
        <v>0</v>
      </c>
      <c r="IY39" s="1">
        <f t="shared" si="541"/>
        <v>0</v>
      </c>
      <c r="IZ39" s="1">
        <f t="shared" si="541"/>
        <v>0</v>
      </c>
      <c r="JA39" s="1">
        <f t="shared" si="541"/>
        <v>0</v>
      </c>
      <c r="JB39" s="1">
        <f t="shared" si="541"/>
        <v>0</v>
      </c>
      <c r="JC39" s="1">
        <f t="shared" si="541"/>
        <v>0</v>
      </c>
      <c r="JD39" s="1">
        <f t="shared" si="541"/>
        <v>0</v>
      </c>
      <c r="JE39" s="1">
        <f t="shared" si="541"/>
        <v>0</v>
      </c>
      <c r="JF39" s="1">
        <f t="shared" si="541"/>
        <v>0</v>
      </c>
      <c r="JG39" s="1">
        <f t="shared" si="541"/>
        <v>0</v>
      </c>
      <c r="JH39" s="1">
        <f t="shared" si="541"/>
        <v>0</v>
      </c>
      <c r="JI39" s="1">
        <f t="shared" si="541"/>
        <v>0</v>
      </c>
      <c r="JJ39" s="1">
        <f t="shared" si="541"/>
        <v>0</v>
      </c>
      <c r="JK39" s="1">
        <f t="shared" si="541"/>
        <v>0</v>
      </c>
      <c r="JL39" s="1">
        <f t="shared" si="541"/>
        <v>0</v>
      </c>
      <c r="JM39" s="1">
        <f t="shared" si="541"/>
        <v>0</v>
      </c>
      <c r="JN39" s="1">
        <f t="shared" si="541"/>
        <v>0</v>
      </c>
      <c r="JO39" s="1">
        <f t="shared" si="541"/>
        <v>0</v>
      </c>
      <c r="JP39" s="1">
        <f t="shared" si="541"/>
        <v>0</v>
      </c>
      <c r="JQ39" s="1" t="s">
        <v>31</v>
      </c>
    </row>
    <row r="40" spans="3:277">
      <c r="I40" s="2" t="s">
        <v>50</v>
      </c>
      <c r="J40" s="37">
        <f>+SUM(AJ43:JP43)/-AI43</f>
        <v>2.848835955560264</v>
      </c>
      <c r="U40" s="21"/>
      <c r="AG40" s="1"/>
      <c r="AH40" s="1"/>
      <c r="JQ40" s="1" t="s">
        <v>31</v>
      </c>
    </row>
    <row r="41" spans="3:277" s="72" customFormat="1">
      <c r="C41" s="70"/>
      <c r="D41" s="71"/>
      <c r="I41" s="73" t="s">
        <v>52</v>
      </c>
      <c r="J41" s="72">
        <f>SUM($AI$43:$JP$43)</f>
        <v>274735.31111111114</v>
      </c>
      <c r="U41" s="74"/>
      <c r="AG41" s="75" t="s">
        <v>67</v>
      </c>
      <c r="AH41" s="76"/>
      <c r="AI41" s="76">
        <f t="shared" ref="AI41:CT41" si="542">SUM(AI28:AI39)</f>
        <v>-17599.074074074073</v>
      </c>
      <c r="AJ41" s="76">
        <f t="shared" si="542"/>
        <v>-299.07407407407419</v>
      </c>
      <c r="AK41" s="76">
        <f t="shared" si="542"/>
        <v>-299.07407407407419</v>
      </c>
      <c r="AL41" s="76">
        <f t="shared" si="542"/>
        <v>-299.07407407407419</v>
      </c>
      <c r="AM41" s="76">
        <f t="shared" si="542"/>
        <v>-299.07407407407419</v>
      </c>
      <c r="AN41" s="76">
        <f t="shared" si="542"/>
        <v>-299.07407407407419</v>
      </c>
      <c r="AO41" s="76">
        <f t="shared" si="542"/>
        <v>-299.07407407407419</v>
      </c>
      <c r="AP41" s="76">
        <f t="shared" si="542"/>
        <v>-299.07407407407419</v>
      </c>
      <c r="AQ41" s="76">
        <f t="shared" si="542"/>
        <v>-299.07407407407419</v>
      </c>
      <c r="AR41" s="76">
        <f t="shared" si="542"/>
        <v>-299.07407407407419</v>
      </c>
      <c r="AS41" s="76">
        <f t="shared" si="542"/>
        <v>-299.07407407407419</v>
      </c>
      <c r="AT41" s="76">
        <f t="shared" si="542"/>
        <v>-299.07407407407419</v>
      </c>
      <c r="AU41" s="76">
        <f t="shared" si="542"/>
        <v>-303.56018518518528</v>
      </c>
      <c r="AV41" s="76">
        <f t="shared" si="542"/>
        <v>-303.56018518518528</v>
      </c>
      <c r="AW41" s="76">
        <f t="shared" si="542"/>
        <v>-303.56018518518528</v>
      </c>
      <c r="AX41" s="76">
        <f t="shared" si="542"/>
        <v>-303.56018518518528</v>
      </c>
      <c r="AY41" s="76">
        <f t="shared" si="542"/>
        <v>-303.56018518518528</v>
      </c>
      <c r="AZ41" s="76">
        <f t="shared" si="542"/>
        <v>-303.56018518518528</v>
      </c>
      <c r="BA41" s="76">
        <f t="shared" si="542"/>
        <v>-303.56018518518528</v>
      </c>
      <c r="BB41" s="76">
        <f t="shared" si="542"/>
        <v>-303.56018518518528</v>
      </c>
      <c r="BC41" s="76">
        <f t="shared" si="542"/>
        <v>-303.56018518518528</v>
      </c>
      <c r="BD41" s="76">
        <f t="shared" si="542"/>
        <v>-303.56018518518528</v>
      </c>
      <c r="BE41" s="76">
        <f t="shared" si="542"/>
        <v>-303.56018518518528</v>
      </c>
      <c r="BF41" s="76">
        <f t="shared" si="542"/>
        <v>-303.56018518518528</v>
      </c>
      <c r="BG41" s="76">
        <f t="shared" si="542"/>
        <v>-308.04629629629636</v>
      </c>
      <c r="BH41" s="76">
        <f t="shared" si="542"/>
        <v>-308.04629629629636</v>
      </c>
      <c r="BI41" s="76">
        <f t="shared" si="542"/>
        <v>-308.04629629629636</v>
      </c>
      <c r="BJ41" s="76">
        <f t="shared" si="542"/>
        <v>-308.04629629629636</v>
      </c>
      <c r="BK41" s="76">
        <f t="shared" si="542"/>
        <v>-308.04629629629636</v>
      </c>
      <c r="BL41" s="76">
        <f t="shared" si="542"/>
        <v>-308.04629629629636</v>
      </c>
      <c r="BM41" s="76">
        <f t="shared" si="542"/>
        <v>-308.04629629629636</v>
      </c>
      <c r="BN41" s="76">
        <f t="shared" si="542"/>
        <v>-308.04629629629636</v>
      </c>
      <c r="BO41" s="76">
        <f t="shared" si="542"/>
        <v>-308.04629629629636</v>
      </c>
      <c r="BP41" s="76">
        <f t="shared" si="542"/>
        <v>-308.04629629629636</v>
      </c>
      <c r="BQ41" s="76">
        <f t="shared" si="542"/>
        <v>-308.04629629629636</v>
      </c>
      <c r="BR41" s="76">
        <f t="shared" si="542"/>
        <v>-308.04629629629636</v>
      </c>
      <c r="BS41" s="76">
        <f t="shared" si="542"/>
        <v>-312.53240740740745</v>
      </c>
      <c r="BT41" s="76">
        <f t="shared" si="542"/>
        <v>-312.53240740740745</v>
      </c>
      <c r="BU41" s="76">
        <f t="shared" si="542"/>
        <v>-312.53240740740745</v>
      </c>
      <c r="BV41" s="76">
        <f t="shared" si="542"/>
        <v>-312.53240740740745</v>
      </c>
      <c r="BW41" s="76">
        <f t="shared" si="542"/>
        <v>-312.53240740740745</v>
      </c>
      <c r="BX41" s="76">
        <f t="shared" si="542"/>
        <v>-312.53240740740745</v>
      </c>
      <c r="BY41" s="76">
        <f t="shared" si="542"/>
        <v>-312.53240740740745</v>
      </c>
      <c r="BZ41" s="76">
        <f t="shared" si="542"/>
        <v>-312.53240740740745</v>
      </c>
      <c r="CA41" s="76">
        <f t="shared" si="542"/>
        <v>-312.53240740740745</v>
      </c>
      <c r="CB41" s="76">
        <f t="shared" si="542"/>
        <v>-312.53240740740745</v>
      </c>
      <c r="CC41" s="76">
        <f t="shared" si="542"/>
        <v>-312.53240740740745</v>
      </c>
      <c r="CD41" s="76">
        <f t="shared" si="542"/>
        <v>-312.53240740740745</v>
      </c>
      <c r="CE41" s="76">
        <f t="shared" si="542"/>
        <v>-317.01851851851853</v>
      </c>
      <c r="CF41" s="76">
        <f t="shared" si="542"/>
        <v>-317.01851851851853</v>
      </c>
      <c r="CG41" s="76">
        <f t="shared" si="542"/>
        <v>-317.01851851851853</v>
      </c>
      <c r="CH41" s="76">
        <f t="shared" si="542"/>
        <v>-317.01851851851853</v>
      </c>
      <c r="CI41" s="76">
        <f t="shared" si="542"/>
        <v>-317.01851851851853</v>
      </c>
      <c r="CJ41" s="76">
        <f t="shared" si="542"/>
        <v>-317.01851851851853</v>
      </c>
      <c r="CK41" s="76">
        <f t="shared" si="542"/>
        <v>-317.01851851851853</v>
      </c>
      <c r="CL41" s="76">
        <f t="shared" si="542"/>
        <v>-317.01851851851853</v>
      </c>
      <c r="CM41" s="76">
        <f t="shared" si="542"/>
        <v>-317.01851851851853</v>
      </c>
      <c r="CN41" s="76">
        <f t="shared" si="542"/>
        <v>-317.01851851851853</v>
      </c>
      <c r="CO41" s="76">
        <f t="shared" si="542"/>
        <v>-317.01851851851853</v>
      </c>
      <c r="CP41" s="76">
        <f t="shared" si="542"/>
        <v>-317.01851851851853</v>
      </c>
      <c r="CQ41" s="76">
        <f t="shared" si="542"/>
        <v>-321.50462962962962</v>
      </c>
      <c r="CR41" s="76">
        <f t="shared" si="542"/>
        <v>-321.50462962962962</v>
      </c>
      <c r="CS41" s="76">
        <f t="shared" si="542"/>
        <v>-321.50462962962962</v>
      </c>
      <c r="CT41" s="76">
        <f t="shared" si="542"/>
        <v>-321.50462962962962</v>
      </c>
      <c r="CU41" s="76">
        <f t="shared" ref="CU41:FF41" si="543">SUM(CU28:CU39)</f>
        <v>-321.50462962962962</v>
      </c>
      <c r="CV41" s="76">
        <f t="shared" si="543"/>
        <v>-321.50462962962962</v>
      </c>
      <c r="CW41" s="76">
        <f t="shared" si="543"/>
        <v>-321.50462962962962</v>
      </c>
      <c r="CX41" s="76">
        <f t="shared" si="543"/>
        <v>-321.50462962962962</v>
      </c>
      <c r="CY41" s="76">
        <f t="shared" si="543"/>
        <v>-321.50462962962962</v>
      </c>
      <c r="CZ41" s="76">
        <f t="shared" si="543"/>
        <v>-321.50462962962962</v>
      </c>
      <c r="DA41" s="76">
        <f t="shared" si="543"/>
        <v>-321.50462962962962</v>
      </c>
      <c r="DB41" s="76">
        <f t="shared" si="543"/>
        <v>-321.50462962962962</v>
      </c>
      <c r="DC41" s="76">
        <f t="shared" si="543"/>
        <v>-325.9907407407407</v>
      </c>
      <c r="DD41" s="76">
        <f t="shared" si="543"/>
        <v>-325.9907407407407</v>
      </c>
      <c r="DE41" s="76">
        <f t="shared" si="543"/>
        <v>-325.9907407407407</v>
      </c>
      <c r="DF41" s="76">
        <f t="shared" si="543"/>
        <v>-325.9907407407407</v>
      </c>
      <c r="DG41" s="76">
        <f t="shared" si="543"/>
        <v>-325.9907407407407</v>
      </c>
      <c r="DH41" s="76">
        <f t="shared" si="543"/>
        <v>-325.9907407407407</v>
      </c>
      <c r="DI41" s="76">
        <f t="shared" si="543"/>
        <v>-325.9907407407407</v>
      </c>
      <c r="DJ41" s="76">
        <f t="shared" si="543"/>
        <v>-325.9907407407407</v>
      </c>
      <c r="DK41" s="76">
        <f t="shared" si="543"/>
        <v>-325.9907407407407</v>
      </c>
      <c r="DL41" s="76">
        <f t="shared" si="543"/>
        <v>-325.9907407407407</v>
      </c>
      <c r="DM41" s="76">
        <f t="shared" si="543"/>
        <v>-325.9907407407407</v>
      </c>
      <c r="DN41" s="76">
        <f t="shared" si="543"/>
        <v>-325.9907407407407</v>
      </c>
      <c r="DO41" s="76">
        <f t="shared" si="543"/>
        <v>-330.47685185185179</v>
      </c>
      <c r="DP41" s="76">
        <f t="shared" si="543"/>
        <v>-330.47685185185179</v>
      </c>
      <c r="DQ41" s="76">
        <f t="shared" si="543"/>
        <v>-330.47685185185179</v>
      </c>
      <c r="DR41" s="76">
        <f t="shared" si="543"/>
        <v>-330.47685185185179</v>
      </c>
      <c r="DS41" s="76">
        <f t="shared" si="543"/>
        <v>-330.47685185185179</v>
      </c>
      <c r="DT41" s="76">
        <f t="shared" si="543"/>
        <v>-330.47685185185179</v>
      </c>
      <c r="DU41" s="76">
        <f t="shared" si="543"/>
        <v>-330.47685185185179</v>
      </c>
      <c r="DV41" s="76">
        <f t="shared" si="543"/>
        <v>-330.47685185185179</v>
      </c>
      <c r="DW41" s="76">
        <f t="shared" si="543"/>
        <v>-330.47685185185179</v>
      </c>
      <c r="DX41" s="76">
        <f t="shared" si="543"/>
        <v>-330.47685185185179</v>
      </c>
      <c r="DY41" s="76">
        <f t="shared" si="543"/>
        <v>-330.47685185185179</v>
      </c>
      <c r="DZ41" s="76">
        <f t="shared" si="543"/>
        <v>-330.47685185185179</v>
      </c>
      <c r="EA41" s="76">
        <f t="shared" si="543"/>
        <v>-334.96296296296288</v>
      </c>
      <c r="EB41" s="76">
        <f t="shared" si="543"/>
        <v>-334.96296296296288</v>
      </c>
      <c r="EC41" s="76">
        <f t="shared" si="543"/>
        <v>-334.96296296296288</v>
      </c>
      <c r="ED41" s="76">
        <f t="shared" si="543"/>
        <v>-334.96296296296288</v>
      </c>
      <c r="EE41" s="76">
        <f t="shared" si="543"/>
        <v>-334.96296296296288</v>
      </c>
      <c r="EF41" s="76">
        <f t="shared" si="543"/>
        <v>-334.96296296296288</v>
      </c>
      <c r="EG41" s="76">
        <f t="shared" si="543"/>
        <v>-334.96296296296288</v>
      </c>
      <c r="EH41" s="76">
        <f t="shared" si="543"/>
        <v>-334.96296296296288</v>
      </c>
      <c r="EI41" s="76">
        <f t="shared" si="543"/>
        <v>-334.96296296296288</v>
      </c>
      <c r="EJ41" s="76">
        <f t="shared" si="543"/>
        <v>-334.96296296296288</v>
      </c>
      <c r="EK41" s="76">
        <f t="shared" si="543"/>
        <v>-334.96296296296288</v>
      </c>
      <c r="EL41" s="76">
        <f t="shared" si="543"/>
        <v>-334.96296296296288</v>
      </c>
      <c r="EM41" s="76">
        <f t="shared" si="543"/>
        <v>-339.44907407407396</v>
      </c>
      <c r="EN41" s="76">
        <f t="shared" si="543"/>
        <v>-339.44907407407396</v>
      </c>
      <c r="EO41" s="76">
        <f t="shared" si="543"/>
        <v>-339.44907407407396</v>
      </c>
      <c r="EP41" s="76">
        <f t="shared" si="543"/>
        <v>-339.44907407407396</v>
      </c>
      <c r="EQ41" s="76">
        <f t="shared" si="543"/>
        <v>-339.44907407407396</v>
      </c>
      <c r="ER41" s="76">
        <f t="shared" si="543"/>
        <v>-339.44907407407396</v>
      </c>
      <c r="ES41" s="76">
        <f t="shared" si="543"/>
        <v>-339.44907407407396</v>
      </c>
      <c r="ET41" s="76">
        <f t="shared" si="543"/>
        <v>-339.44907407407396</v>
      </c>
      <c r="EU41" s="76">
        <f t="shared" si="543"/>
        <v>-339.44907407407396</v>
      </c>
      <c r="EV41" s="76">
        <f t="shared" si="543"/>
        <v>-339.44907407407396</v>
      </c>
      <c r="EW41" s="76">
        <f t="shared" si="543"/>
        <v>-339.44907407407396</v>
      </c>
      <c r="EX41" s="76">
        <f t="shared" si="543"/>
        <v>-339.44907407407396</v>
      </c>
      <c r="EY41" s="76">
        <f t="shared" si="543"/>
        <v>-343.93518518518505</v>
      </c>
      <c r="EZ41" s="76">
        <f t="shared" si="543"/>
        <v>-343.93518518518505</v>
      </c>
      <c r="FA41" s="76">
        <f t="shared" si="543"/>
        <v>-343.93518518518505</v>
      </c>
      <c r="FB41" s="76">
        <f t="shared" si="543"/>
        <v>-343.93518518518505</v>
      </c>
      <c r="FC41" s="76">
        <f t="shared" si="543"/>
        <v>-343.93518518518505</v>
      </c>
      <c r="FD41" s="76">
        <f t="shared" si="543"/>
        <v>-343.93518518518505</v>
      </c>
      <c r="FE41" s="76">
        <f t="shared" si="543"/>
        <v>-343.93518518518505</v>
      </c>
      <c r="FF41" s="76">
        <f t="shared" si="543"/>
        <v>-343.93518518518505</v>
      </c>
      <c r="FG41" s="76">
        <f t="shared" ref="FG41:HR41" si="544">SUM(FG28:FG39)</f>
        <v>-343.93518518518505</v>
      </c>
      <c r="FH41" s="76">
        <f t="shared" si="544"/>
        <v>-343.93518518518505</v>
      </c>
      <c r="FI41" s="76">
        <f t="shared" si="544"/>
        <v>-343.93518518518505</v>
      </c>
      <c r="FJ41" s="76">
        <f t="shared" si="544"/>
        <v>-343.93518518518505</v>
      </c>
      <c r="FK41" s="76">
        <f t="shared" si="544"/>
        <v>-348.42129629629613</v>
      </c>
      <c r="FL41" s="76">
        <f t="shared" si="544"/>
        <v>-348.42129629629613</v>
      </c>
      <c r="FM41" s="76">
        <f t="shared" si="544"/>
        <v>-348.42129629629613</v>
      </c>
      <c r="FN41" s="76">
        <f t="shared" si="544"/>
        <v>-348.42129629629613</v>
      </c>
      <c r="FO41" s="76">
        <f t="shared" si="544"/>
        <v>-348.42129629629613</v>
      </c>
      <c r="FP41" s="76">
        <f t="shared" si="544"/>
        <v>-348.42129629629613</v>
      </c>
      <c r="FQ41" s="76">
        <f t="shared" si="544"/>
        <v>-348.42129629629613</v>
      </c>
      <c r="FR41" s="76">
        <f t="shared" si="544"/>
        <v>-348.42129629629613</v>
      </c>
      <c r="FS41" s="76">
        <f t="shared" si="544"/>
        <v>-348.42129629629613</v>
      </c>
      <c r="FT41" s="76">
        <f t="shared" si="544"/>
        <v>-348.42129629629613</v>
      </c>
      <c r="FU41" s="76">
        <f t="shared" si="544"/>
        <v>-348.42129629629613</v>
      </c>
      <c r="FV41" s="76">
        <f t="shared" si="544"/>
        <v>-348.42129629629613</v>
      </c>
      <c r="FW41" s="76">
        <f t="shared" si="544"/>
        <v>-352.90740740740722</v>
      </c>
      <c r="FX41" s="76">
        <f t="shared" si="544"/>
        <v>-352.90740740740722</v>
      </c>
      <c r="FY41" s="76">
        <f t="shared" si="544"/>
        <v>-352.90740740740722</v>
      </c>
      <c r="FZ41" s="76">
        <f t="shared" si="544"/>
        <v>-352.90740740740722</v>
      </c>
      <c r="GA41" s="76">
        <f t="shared" si="544"/>
        <v>-352.90740740740722</v>
      </c>
      <c r="GB41" s="76">
        <f t="shared" si="544"/>
        <v>-352.90740740740722</v>
      </c>
      <c r="GC41" s="76">
        <f t="shared" si="544"/>
        <v>-352.90740740740722</v>
      </c>
      <c r="GD41" s="76">
        <f t="shared" si="544"/>
        <v>-352.90740740740722</v>
      </c>
      <c r="GE41" s="76">
        <f t="shared" si="544"/>
        <v>-352.90740740740722</v>
      </c>
      <c r="GF41" s="76">
        <f t="shared" si="544"/>
        <v>-352.90740740740722</v>
      </c>
      <c r="GG41" s="76">
        <f t="shared" si="544"/>
        <v>-352.90740740740722</v>
      </c>
      <c r="GH41" s="76">
        <f t="shared" si="544"/>
        <v>-352.90740740740722</v>
      </c>
      <c r="GI41" s="76">
        <f t="shared" si="544"/>
        <v>-357.39351851851825</v>
      </c>
      <c r="GJ41" s="76">
        <f t="shared" si="544"/>
        <v>-357.39351851851825</v>
      </c>
      <c r="GK41" s="76">
        <f t="shared" si="544"/>
        <v>-357.39351851851825</v>
      </c>
      <c r="GL41" s="76">
        <f t="shared" si="544"/>
        <v>-357.39351851851825</v>
      </c>
      <c r="GM41" s="76">
        <f t="shared" si="544"/>
        <v>-357.39351851851825</v>
      </c>
      <c r="GN41" s="76">
        <f t="shared" si="544"/>
        <v>-357.39351851851825</v>
      </c>
      <c r="GO41" s="76">
        <f t="shared" si="544"/>
        <v>-357.39351851851825</v>
      </c>
      <c r="GP41" s="76">
        <f t="shared" si="544"/>
        <v>-357.39351851851825</v>
      </c>
      <c r="GQ41" s="76">
        <f t="shared" si="544"/>
        <v>-357.39351851851825</v>
      </c>
      <c r="GR41" s="76">
        <f t="shared" si="544"/>
        <v>-357.39351851851825</v>
      </c>
      <c r="GS41" s="76">
        <f t="shared" si="544"/>
        <v>-357.39351851851825</v>
      </c>
      <c r="GT41" s="76">
        <f t="shared" si="544"/>
        <v>-93.165740740740603</v>
      </c>
      <c r="GU41" s="76">
        <f t="shared" si="544"/>
        <v>-361.87962962962933</v>
      </c>
      <c r="GV41" s="76">
        <f t="shared" si="544"/>
        <v>-361.87962962962933</v>
      </c>
      <c r="GW41" s="76">
        <f t="shared" si="544"/>
        <v>478638.12037037039</v>
      </c>
      <c r="GX41" s="76">
        <f t="shared" si="544"/>
        <v>0</v>
      </c>
      <c r="GY41" s="76">
        <f t="shared" si="544"/>
        <v>0</v>
      </c>
      <c r="GZ41" s="76">
        <f t="shared" si="544"/>
        <v>0</v>
      </c>
      <c r="HA41" s="76">
        <f t="shared" si="544"/>
        <v>0</v>
      </c>
      <c r="HB41" s="76">
        <f t="shared" si="544"/>
        <v>0</v>
      </c>
      <c r="HC41" s="76">
        <f t="shared" si="544"/>
        <v>0</v>
      </c>
      <c r="HD41" s="76">
        <f t="shared" si="544"/>
        <v>0</v>
      </c>
      <c r="HE41" s="76">
        <f t="shared" si="544"/>
        <v>0</v>
      </c>
      <c r="HF41" s="76">
        <f t="shared" si="544"/>
        <v>0</v>
      </c>
      <c r="HG41" s="76">
        <f t="shared" si="544"/>
        <v>0</v>
      </c>
      <c r="HH41" s="76">
        <f t="shared" si="544"/>
        <v>0</v>
      </c>
      <c r="HI41" s="76">
        <f t="shared" si="544"/>
        <v>0</v>
      </c>
      <c r="HJ41" s="76">
        <f t="shared" si="544"/>
        <v>0</v>
      </c>
      <c r="HK41" s="76">
        <f t="shared" si="544"/>
        <v>0</v>
      </c>
      <c r="HL41" s="76">
        <f t="shared" si="544"/>
        <v>0</v>
      </c>
      <c r="HM41" s="76">
        <f t="shared" si="544"/>
        <v>0</v>
      </c>
      <c r="HN41" s="76">
        <f t="shared" si="544"/>
        <v>0</v>
      </c>
      <c r="HO41" s="76">
        <f t="shared" si="544"/>
        <v>0</v>
      </c>
      <c r="HP41" s="76">
        <f t="shared" si="544"/>
        <v>0</v>
      </c>
      <c r="HQ41" s="76">
        <f t="shared" si="544"/>
        <v>0</v>
      </c>
      <c r="HR41" s="76">
        <f t="shared" si="544"/>
        <v>0</v>
      </c>
      <c r="HS41" s="76">
        <f t="shared" ref="HS41:JP41" si="545">SUM(HS28:HS39)</f>
        <v>0</v>
      </c>
      <c r="HT41" s="76">
        <f t="shared" si="545"/>
        <v>0</v>
      </c>
      <c r="HU41" s="76">
        <f t="shared" si="545"/>
        <v>0</v>
      </c>
      <c r="HV41" s="76">
        <f t="shared" si="545"/>
        <v>0</v>
      </c>
      <c r="HW41" s="76">
        <f t="shared" si="545"/>
        <v>0</v>
      </c>
      <c r="HX41" s="76">
        <f t="shared" si="545"/>
        <v>0</v>
      </c>
      <c r="HY41" s="76">
        <f t="shared" si="545"/>
        <v>0</v>
      </c>
      <c r="HZ41" s="76">
        <f t="shared" si="545"/>
        <v>0</v>
      </c>
      <c r="IA41" s="76">
        <f t="shared" si="545"/>
        <v>0</v>
      </c>
      <c r="IB41" s="76">
        <f t="shared" si="545"/>
        <v>0</v>
      </c>
      <c r="IC41" s="76">
        <f t="shared" si="545"/>
        <v>0</v>
      </c>
      <c r="ID41" s="76">
        <f t="shared" si="545"/>
        <v>0</v>
      </c>
      <c r="IE41" s="76">
        <f t="shared" si="545"/>
        <v>0</v>
      </c>
      <c r="IF41" s="76">
        <f t="shared" si="545"/>
        <v>0</v>
      </c>
      <c r="IG41" s="76">
        <f t="shared" si="545"/>
        <v>0</v>
      </c>
      <c r="IH41" s="76">
        <f t="shared" si="545"/>
        <v>0</v>
      </c>
      <c r="II41" s="76">
        <f t="shared" si="545"/>
        <v>0</v>
      </c>
      <c r="IJ41" s="76">
        <f t="shared" si="545"/>
        <v>0</v>
      </c>
      <c r="IK41" s="76">
        <f t="shared" si="545"/>
        <v>0</v>
      </c>
      <c r="IL41" s="76">
        <f t="shared" si="545"/>
        <v>0</v>
      </c>
      <c r="IM41" s="76">
        <f t="shared" si="545"/>
        <v>0</v>
      </c>
      <c r="IN41" s="76">
        <f t="shared" si="545"/>
        <v>0</v>
      </c>
      <c r="IO41" s="76">
        <f t="shared" si="545"/>
        <v>0</v>
      </c>
      <c r="IP41" s="76">
        <f t="shared" si="545"/>
        <v>0</v>
      </c>
      <c r="IQ41" s="76">
        <f t="shared" si="545"/>
        <v>0</v>
      </c>
      <c r="IR41" s="76">
        <f t="shared" si="545"/>
        <v>0</v>
      </c>
      <c r="IS41" s="76">
        <f t="shared" si="545"/>
        <v>0</v>
      </c>
      <c r="IT41" s="76">
        <f t="shared" si="545"/>
        <v>0</v>
      </c>
      <c r="IU41" s="76">
        <f t="shared" si="545"/>
        <v>0</v>
      </c>
      <c r="IV41" s="76">
        <f t="shared" si="545"/>
        <v>0</v>
      </c>
      <c r="IW41" s="76">
        <f t="shared" si="545"/>
        <v>0</v>
      </c>
      <c r="IX41" s="76">
        <f t="shared" si="545"/>
        <v>0</v>
      </c>
      <c r="IY41" s="76">
        <f t="shared" si="545"/>
        <v>0</v>
      </c>
      <c r="IZ41" s="76">
        <f t="shared" si="545"/>
        <v>0</v>
      </c>
      <c r="JA41" s="76">
        <f t="shared" si="545"/>
        <v>0</v>
      </c>
      <c r="JB41" s="76">
        <f t="shared" si="545"/>
        <v>0</v>
      </c>
      <c r="JC41" s="76">
        <f t="shared" si="545"/>
        <v>0</v>
      </c>
      <c r="JD41" s="76">
        <f t="shared" si="545"/>
        <v>0</v>
      </c>
      <c r="JE41" s="76">
        <f t="shared" si="545"/>
        <v>0</v>
      </c>
      <c r="JF41" s="76">
        <f t="shared" si="545"/>
        <v>0</v>
      </c>
      <c r="JG41" s="76">
        <f t="shared" si="545"/>
        <v>0</v>
      </c>
      <c r="JH41" s="76">
        <f t="shared" si="545"/>
        <v>0</v>
      </c>
      <c r="JI41" s="76">
        <f t="shared" si="545"/>
        <v>0</v>
      </c>
      <c r="JJ41" s="76">
        <f t="shared" si="545"/>
        <v>0</v>
      </c>
      <c r="JK41" s="76">
        <f t="shared" si="545"/>
        <v>0</v>
      </c>
      <c r="JL41" s="76">
        <f t="shared" si="545"/>
        <v>0</v>
      </c>
      <c r="JM41" s="76">
        <f t="shared" si="545"/>
        <v>0</v>
      </c>
      <c r="JN41" s="76">
        <f t="shared" si="545"/>
        <v>0</v>
      </c>
      <c r="JO41" s="76">
        <f t="shared" si="545"/>
        <v>0</v>
      </c>
      <c r="JP41" s="76">
        <f t="shared" si="545"/>
        <v>0</v>
      </c>
      <c r="JQ41" s="72" t="s">
        <v>31</v>
      </c>
    </row>
    <row r="42" spans="3:277">
      <c r="U42" s="21"/>
      <c r="AG42" s="38"/>
      <c r="AH42" s="38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1" t="s">
        <v>31</v>
      </c>
    </row>
    <row r="43" spans="3:277">
      <c r="I43" s="2" t="s">
        <v>58</v>
      </c>
      <c r="J43" s="1">
        <f>-ROUNDUP(XNPV(J39,AI41:JP41,AI11:JP11),-3)</f>
        <v>-131000</v>
      </c>
      <c r="K43" s="45">
        <f>-(J17-J43)/J17</f>
        <v>-0.73799999999999999</v>
      </c>
      <c r="U43" s="21"/>
      <c r="AG43" s="49" t="s">
        <v>61</v>
      </c>
      <c r="AH43" s="49"/>
      <c r="AI43" s="50">
        <f t="shared" ref="AI43:CT43" si="546">+AI41+AI26</f>
        <v>-148599.07407407407</v>
      </c>
      <c r="AJ43" s="50">
        <f t="shared" si="546"/>
        <v>-299.07407407407419</v>
      </c>
      <c r="AK43" s="50">
        <f t="shared" si="546"/>
        <v>-299.07407407407419</v>
      </c>
      <c r="AL43" s="50">
        <f t="shared" si="546"/>
        <v>-299.07407407407419</v>
      </c>
      <c r="AM43" s="50">
        <f t="shared" si="546"/>
        <v>-299.07407407407419</v>
      </c>
      <c r="AN43" s="50">
        <f t="shared" si="546"/>
        <v>-299.07407407407419</v>
      </c>
      <c r="AO43" s="50">
        <f t="shared" si="546"/>
        <v>-299.07407407407419</v>
      </c>
      <c r="AP43" s="50">
        <f t="shared" si="546"/>
        <v>-299.07407407407419</v>
      </c>
      <c r="AQ43" s="50">
        <f t="shared" si="546"/>
        <v>-299.07407407407419</v>
      </c>
      <c r="AR43" s="50">
        <f t="shared" si="546"/>
        <v>-299.07407407407419</v>
      </c>
      <c r="AS43" s="50">
        <f t="shared" si="546"/>
        <v>-299.07407407407419</v>
      </c>
      <c r="AT43" s="50">
        <f t="shared" si="546"/>
        <v>-299.07407407407419</v>
      </c>
      <c r="AU43" s="50">
        <f t="shared" si="546"/>
        <v>-303.56018518518528</v>
      </c>
      <c r="AV43" s="50">
        <f t="shared" si="546"/>
        <v>-303.56018518518528</v>
      </c>
      <c r="AW43" s="50">
        <f t="shared" si="546"/>
        <v>-303.56018518518528</v>
      </c>
      <c r="AX43" s="50">
        <f t="shared" si="546"/>
        <v>-303.56018518518528</v>
      </c>
      <c r="AY43" s="50">
        <f t="shared" si="546"/>
        <v>-303.56018518518528</v>
      </c>
      <c r="AZ43" s="50">
        <f t="shared" si="546"/>
        <v>-303.56018518518528</v>
      </c>
      <c r="BA43" s="50">
        <f t="shared" si="546"/>
        <v>-303.56018518518528</v>
      </c>
      <c r="BB43" s="50">
        <f t="shared" si="546"/>
        <v>-303.56018518518528</v>
      </c>
      <c r="BC43" s="50">
        <f t="shared" si="546"/>
        <v>-303.56018518518528</v>
      </c>
      <c r="BD43" s="50">
        <f t="shared" si="546"/>
        <v>-303.56018518518528</v>
      </c>
      <c r="BE43" s="50">
        <f t="shared" si="546"/>
        <v>-303.56018518518528</v>
      </c>
      <c r="BF43" s="50">
        <f t="shared" si="546"/>
        <v>-303.56018518518528</v>
      </c>
      <c r="BG43" s="50">
        <f t="shared" si="546"/>
        <v>-308.04629629629636</v>
      </c>
      <c r="BH43" s="50">
        <f t="shared" si="546"/>
        <v>-308.04629629629636</v>
      </c>
      <c r="BI43" s="50">
        <f t="shared" si="546"/>
        <v>-308.04629629629636</v>
      </c>
      <c r="BJ43" s="50">
        <f t="shared" si="546"/>
        <v>-308.04629629629636</v>
      </c>
      <c r="BK43" s="50">
        <f t="shared" si="546"/>
        <v>-308.04629629629636</v>
      </c>
      <c r="BL43" s="50">
        <f t="shared" si="546"/>
        <v>-308.04629629629636</v>
      </c>
      <c r="BM43" s="50">
        <f t="shared" si="546"/>
        <v>-308.04629629629636</v>
      </c>
      <c r="BN43" s="50">
        <f t="shared" si="546"/>
        <v>-308.04629629629636</v>
      </c>
      <c r="BO43" s="50">
        <f t="shared" si="546"/>
        <v>-308.04629629629636</v>
      </c>
      <c r="BP43" s="50">
        <f t="shared" si="546"/>
        <v>-308.04629629629636</v>
      </c>
      <c r="BQ43" s="50">
        <f t="shared" si="546"/>
        <v>-308.04629629629636</v>
      </c>
      <c r="BR43" s="50">
        <f t="shared" si="546"/>
        <v>-308.04629629629636</v>
      </c>
      <c r="BS43" s="50">
        <f t="shared" si="546"/>
        <v>-312.53240740740745</v>
      </c>
      <c r="BT43" s="50">
        <f t="shared" si="546"/>
        <v>-312.53240740740745</v>
      </c>
      <c r="BU43" s="50">
        <f t="shared" si="546"/>
        <v>-312.53240740740745</v>
      </c>
      <c r="BV43" s="50">
        <f t="shared" si="546"/>
        <v>-312.53240740740745</v>
      </c>
      <c r="BW43" s="50">
        <f t="shared" si="546"/>
        <v>-312.53240740740745</v>
      </c>
      <c r="BX43" s="50">
        <f t="shared" si="546"/>
        <v>-312.53240740740745</v>
      </c>
      <c r="BY43" s="50">
        <f t="shared" si="546"/>
        <v>-312.53240740740745</v>
      </c>
      <c r="BZ43" s="50">
        <f t="shared" si="546"/>
        <v>-312.53240740740745</v>
      </c>
      <c r="CA43" s="50">
        <f t="shared" si="546"/>
        <v>-312.53240740740745</v>
      </c>
      <c r="CB43" s="50">
        <f t="shared" si="546"/>
        <v>-312.53240740740745</v>
      </c>
      <c r="CC43" s="50">
        <f t="shared" si="546"/>
        <v>-312.53240740740745</v>
      </c>
      <c r="CD43" s="50">
        <f t="shared" si="546"/>
        <v>-312.53240740740745</v>
      </c>
      <c r="CE43" s="50">
        <f t="shared" si="546"/>
        <v>-317.01851851851853</v>
      </c>
      <c r="CF43" s="50">
        <f t="shared" si="546"/>
        <v>-317.01851851851853</v>
      </c>
      <c r="CG43" s="50">
        <f t="shared" si="546"/>
        <v>-317.01851851851853</v>
      </c>
      <c r="CH43" s="50">
        <f t="shared" si="546"/>
        <v>-317.01851851851853</v>
      </c>
      <c r="CI43" s="50">
        <f t="shared" si="546"/>
        <v>-317.01851851851853</v>
      </c>
      <c r="CJ43" s="50">
        <f t="shared" si="546"/>
        <v>-317.01851851851853</v>
      </c>
      <c r="CK43" s="50">
        <f t="shared" si="546"/>
        <v>-317.01851851851853</v>
      </c>
      <c r="CL43" s="50">
        <f t="shared" si="546"/>
        <v>-317.01851851851853</v>
      </c>
      <c r="CM43" s="50">
        <f t="shared" si="546"/>
        <v>-317.01851851851853</v>
      </c>
      <c r="CN43" s="50">
        <f t="shared" si="546"/>
        <v>-317.01851851851853</v>
      </c>
      <c r="CO43" s="50">
        <f t="shared" si="546"/>
        <v>-317.01851851851853</v>
      </c>
      <c r="CP43" s="50">
        <f t="shared" si="546"/>
        <v>-317.01851851851853</v>
      </c>
      <c r="CQ43" s="50">
        <f t="shared" si="546"/>
        <v>-321.50462962962962</v>
      </c>
      <c r="CR43" s="50">
        <f t="shared" si="546"/>
        <v>-321.50462962962962</v>
      </c>
      <c r="CS43" s="50">
        <f t="shared" si="546"/>
        <v>-321.50462962962962</v>
      </c>
      <c r="CT43" s="50">
        <f t="shared" si="546"/>
        <v>-321.50462962962962</v>
      </c>
      <c r="CU43" s="50">
        <f t="shared" ref="CU43:FF43" si="547">+CU41+CU26</f>
        <v>-321.50462962962962</v>
      </c>
      <c r="CV43" s="50">
        <f t="shared" si="547"/>
        <v>-321.50462962962962</v>
      </c>
      <c r="CW43" s="50">
        <f t="shared" si="547"/>
        <v>-321.50462962962962</v>
      </c>
      <c r="CX43" s="50">
        <f t="shared" si="547"/>
        <v>-321.50462962962962</v>
      </c>
      <c r="CY43" s="50">
        <f t="shared" si="547"/>
        <v>-321.50462962962962</v>
      </c>
      <c r="CZ43" s="50">
        <f t="shared" si="547"/>
        <v>-321.50462962962962</v>
      </c>
      <c r="DA43" s="50">
        <f t="shared" si="547"/>
        <v>-321.50462962962962</v>
      </c>
      <c r="DB43" s="50">
        <f t="shared" si="547"/>
        <v>-321.50462962962962</v>
      </c>
      <c r="DC43" s="50">
        <f t="shared" si="547"/>
        <v>-325.9907407407407</v>
      </c>
      <c r="DD43" s="50">
        <f t="shared" si="547"/>
        <v>-325.9907407407407</v>
      </c>
      <c r="DE43" s="50">
        <f t="shared" si="547"/>
        <v>-325.9907407407407</v>
      </c>
      <c r="DF43" s="50">
        <f t="shared" si="547"/>
        <v>-325.9907407407407</v>
      </c>
      <c r="DG43" s="50">
        <f t="shared" si="547"/>
        <v>-325.9907407407407</v>
      </c>
      <c r="DH43" s="50">
        <f t="shared" si="547"/>
        <v>-325.9907407407407</v>
      </c>
      <c r="DI43" s="50">
        <f t="shared" si="547"/>
        <v>-325.9907407407407</v>
      </c>
      <c r="DJ43" s="50">
        <f t="shared" si="547"/>
        <v>-325.9907407407407</v>
      </c>
      <c r="DK43" s="50">
        <f t="shared" si="547"/>
        <v>-325.9907407407407</v>
      </c>
      <c r="DL43" s="50">
        <f t="shared" si="547"/>
        <v>-325.9907407407407</v>
      </c>
      <c r="DM43" s="50">
        <f t="shared" si="547"/>
        <v>-325.9907407407407</v>
      </c>
      <c r="DN43" s="50">
        <f t="shared" si="547"/>
        <v>-325.9907407407407</v>
      </c>
      <c r="DO43" s="50">
        <f t="shared" si="547"/>
        <v>-330.47685185185179</v>
      </c>
      <c r="DP43" s="50">
        <f t="shared" si="547"/>
        <v>-330.47685185185179</v>
      </c>
      <c r="DQ43" s="50">
        <f t="shared" si="547"/>
        <v>-330.47685185185179</v>
      </c>
      <c r="DR43" s="50">
        <f t="shared" si="547"/>
        <v>-330.47685185185179</v>
      </c>
      <c r="DS43" s="50">
        <f t="shared" si="547"/>
        <v>-330.47685185185179</v>
      </c>
      <c r="DT43" s="50">
        <f t="shared" si="547"/>
        <v>-330.47685185185179</v>
      </c>
      <c r="DU43" s="50">
        <f t="shared" si="547"/>
        <v>-330.47685185185179</v>
      </c>
      <c r="DV43" s="50">
        <f t="shared" si="547"/>
        <v>-330.47685185185179</v>
      </c>
      <c r="DW43" s="50">
        <f t="shared" si="547"/>
        <v>-330.47685185185179</v>
      </c>
      <c r="DX43" s="50">
        <f t="shared" si="547"/>
        <v>-330.47685185185179</v>
      </c>
      <c r="DY43" s="50">
        <f t="shared" si="547"/>
        <v>-330.47685185185179</v>
      </c>
      <c r="DZ43" s="50">
        <f t="shared" si="547"/>
        <v>-330.47685185185179</v>
      </c>
      <c r="EA43" s="50">
        <f t="shared" si="547"/>
        <v>-334.96296296296288</v>
      </c>
      <c r="EB43" s="50">
        <f t="shared" si="547"/>
        <v>-334.96296296296288</v>
      </c>
      <c r="EC43" s="50">
        <f t="shared" si="547"/>
        <v>-334.96296296296288</v>
      </c>
      <c r="ED43" s="50">
        <f t="shared" si="547"/>
        <v>-334.96296296296288</v>
      </c>
      <c r="EE43" s="50">
        <f t="shared" si="547"/>
        <v>-334.96296296296288</v>
      </c>
      <c r="EF43" s="50">
        <f t="shared" si="547"/>
        <v>-334.96296296296288</v>
      </c>
      <c r="EG43" s="50">
        <f t="shared" si="547"/>
        <v>-334.96296296296288</v>
      </c>
      <c r="EH43" s="50">
        <f t="shared" si="547"/>
        <v>-334.96296296296288</v>
      </c>
      <c r="EI43" s="50">
        <f t="shared" si="547"/>
        <v>-334.96296296296288</v>
      </c>
      <c r="EJ43" s="50">
        <f t="shared" si="547"/>
        <v>-334.96296296296288</v>
      </c>
      <c r="EK43" s="50">
        <f t="shared" si="547"/>
        <v>-334.96296296296288</v>
      </c>
      <c r="EL43" s="50">
        <f t="shared" si="547"/>
        <v>-334.96296296296288</v>
      </c>
      <c r="EM43" s="50">
        <f t="shared" si="547"/>
        <v>-339.44907407407396</v>
      </c>
      <c r="EN43" s="50">
        <f t="shared" si="547"/>
        <v>-339.44907407407396</v>
      </c>
      <c r="EO43" s="50">
        <f t="shared" si="547"/>
        <v>-339.44907407407396</v>
      </c>
      <c r="EP43" s="50">
        <f t="shared" si="547"/>
        <v>-339.44907407407396</v>
      </c>
      <c r="EQ43" s="50">
        <f t="shared" si="547"/>
        <v>-339.44907407407396</v>
      </c>
      <c r="ER43" s="50">
        <f t="shared" si="547"/>
        <v>-339.44907407407396</v>
      </c>
      <c r="ES43" s="50">
        <f t="shared" si="547"/>
        <v>-339.44907407407396</v>
      </c>
      <c r="ET43" s="50">
        <f t="shared" si="547"/>
        <v>-339.44907407407396</v>
      </c>
      <c r="EU43" s="50">
        <f t="shared" si="547"/>
        <v>-339.44907407407396</v>
      </c>
      <c r="EV43" s="50">
        <f t="shared" si="547"/>
        <v>-339.44907407407396</v>
      </c>
      <c r="EW43" s="50">
        <f t="shared" si="547"/>
        <v>-339.44907407407396</v>
      </c>
      <c r="EX43" s="50">
        <f t="shared" si="547"/>
        <v>-339.44907407407396</v>
      </c>
      <c r="EY43" s="50">
        <f t="shared" si="547"/>
        <v>-343.93518518518505</v>
      </c>
      <c r="EZ43" s="50">
        <f t="shared" si="547"/>
        <v>-343.93518518518505</v>
      </c>
      <c r="FA43" s="50">
        <f t="shared" si="547"/>
        <v>-343.93518518518505</v>
      </c>
      <c r="FB43" s="50">
        <f t="shared" si="547"/>
        <v>-343.93518518518505</v>
      </c>
      <c r="FC43" s="50">
        <f t="shared" si="547"/>
        <v>-343.93518518518505</v>
      </c>
      <c r="FD43" s="50">
        <f t="shared" si="547"/>
        <v>-343.93518518518505</v>
      </c>
      <c r="FE43" s="50">
        <f t="shared" si="547"/>
        <v>-343.93518518518505</v>
      </c>
      <c r="FF43" s="50">
        <f t="shared" si="547"/>
        <v>-343.93518518518505</v>
      </c>
      <c r="FG43" s="50">
        <f t="shared" ref="FG43:HR43" si="548">+FG41+FG26</f>
        <v>-343.93518518518505</v>
      </c>
      <c r="FH43" s="50">
        <f t="shared" si="548"/>
        <v>-343.93518518518505</v>
      </c>
      <c r="FI43" s="50">
        <f t="shared" si="548"/>
        <v>-343.93518518518505</v>
      </c>
      <c r="FJ43" s="50">
        <f t="shared" si="548"/>
        <v>-343.93518518518505</v>
      </c>
      <c r="FK43" s="50">
        <f t="shared" si="548"/>
        <v>-348.42129629629613</v>
      </c>
      <c r="FL43" s="50">
        <f t="shared" si="548"/>
        <v>-348.42129629629613</v>
      </c>
      <c r="FM43" s="50">
        <f t="shared" si="548"/>
        <v>-348.42129629629613</v>
      </c>
      <c r="FN43" s="50">
        <f t="shared" si="548"/>
        <v>-348.42129629629613</v>
      </c>
      <c r="FO43" s="50">
        <f t="shared" si="548"/>
        <v>-348.42129629629613</v>
      </c>
      <c r="FP43" s="50">
        <f t="shared" si="548"/>
        <v>-348.42129629629613</v>
      </c>
      <c r="FQ43" s="50">
        <f t="shared" si="548"/>
        <v>-348.42129629629613</v>
      </c>
      <c r="FR43" s="50">
        <f t="shared" si="548"/>
        <v>-348.42129629629613</v>
      </c>
      <c r="FS43" s="50">
        <f t="shared" si="548"/>
        <v>-348.42129629629613</v>
      </c>
      <c r="FT43" s="50">
        <f t="shared" si="548"/>
        <v>-348.42129629629613</v>
      </c>
      <c r="FU43" s="50">
        <f t="shared" si="548"/>
        <v>-348.42129629629613</v>
      </c>
      <c r="FV43" s="50">
        <f t="shared" si="548"/>
        <v>-348.42129629629613</v>
      </c>
      <c r="FW43" s="50">
        <f t="shared" si="548"/>
        <v>-352.90740740740722</v>
      </c>
      <c r="FX43" s="50">
        <f t="shared" si="548"/>
        <v>-352.90740740740722</v>
      </c>
      <c r="FY43" s="50">
        <f t="shared" si="548"/>
        <v>-352.90740740740722</v>
      </c>
      <c r="FZ43" s="50">
        <f t="shared" si="548"/>
        <v>-352.90740740740722</v>
      </c>
      <c r="GA43" s="50">
        <f t="shared" si="548"/>
        <v>-352.90740740740722</v>
      </c>
      <c r="GB43" s="50">
        <f t="shared" si="548"/>
        <v>-352.90740740740722</v>
      </c>
      <c r="GC43" s="50">
        <f t="shared" si="548"/>
        <v>-352.90740740740722</v>
      </c>
      <c r="GD43" s="50">
        <f t="shared" si="548"/>
        <v>-352.90740740740722</v>
      </c>
      <c r="GE43" s="50">
        <f t="shared" si="548"/>
        <v>-352.90740740740722</v>
      </c>
      <c r="GF43" s="50">
        <f t="shared" si="548"/>
        <v>-352.90740740740722</v>
      </c>
      <c r="GG43" s="50">
        <f t="shared" si="548"/>
        <v>-352.90740740740722</v>
      </c>
      <c r="GH43" s="50">
        <f t="shared" si="548"/>
        <v>-352.90740740740722</v>
      </c>
      <c r="GI43" s="50">
        <f t="shared" si="548"/>
        <v>-357.39351851851825</v>
      </c>
      <c r="GJ43" s="50">
        <f t="shared" si="548"/>
        <v>-357.39351851851825</v>
      </c>
      <c r="GK43" s="50">
        <f t="shared" si="548"/>
        <v>-357.39351851851825</v>
      </c>
      <c r="GL43" s="50">
        <f t="shared" si="548"/>
        <v>-357.39351851851825</v>
      </c>
      <c r="GM43" s="50">
        <f t="shared" si="548"/>
        <v>-357.39351851851825</v>
      </c>
      <c r="GN43" s="50">
        <f t="shared" si="548"/>
        <v>-357.39351851851825</v>
      </c>
      <c r="GO43" s="50">
        <f t="shared" si="548"/>
        <v>-357.39351851851825</v>
      </c>
      <c r="GP43" s="50">
        <f t="shared" si="548"/>
        <v>-357.39351851851825</v>
      </c>
      <c r="GQ43" s="50">
        <f t="shared" si="548"/>
        <v>-357.39351851851825</v>
      </c>
      <c r="GR43" s="50">
        <f t="shared" si="548"/>
        <v>-357.39351851851825</v>
      </c>
      <c r="GS43" s="50">
        <f t="shared" si="548"/>
        <v>-357.39351851851825</v>
      </c>
      <c r="GT43" s="50">
        <f t="shared" si="548"/>
        <v>-93.165740740740603</v>
      </c>
      <c r="GU43" s="50">
        <f t="shared" si="548"/>
        <v>-361.87962962962933</v>
      </c>
      <c r="GV43" s="50">
        <f t="shared" si="548"/>
        <v>-361.87962962962933</v>
      </c>
      <c r="GW43" s="50">
        <f t="shared" si="548"/>
        <v>478638.12037037039</v>
      </c>
      <c r="GX43" s="50">
        <f t="shared" si="548"/>
        <v>0</v>
      </c>
      <c r="GY43" s="50">
        <f t="shared" si="548"/>
        <v>0</v>
      </c>
      <c r="GZ43" s="50">
        <f t="shared" si="548"/>
        <v>0</v>
      </c>
      <c r="HA43" s="50">
        <f t="shared" si="548"/>
        <v>0</v>
      </c>
      <c r="HB43" s="50">
        <f t="shared" si="548"/>
        <v>0</v>
      </c>
      <c r="HC43" s="50">
        <f t="shared" si="548"/>
        <v>0</v>
      </c>
      <c r="HD43" s="50">
        <f t="shared" si="548"/>
        <v>0</v>
      </c>
      <c r="HE43" s="50">
        <f t="shared" si="548"/>
        <v>0</v>
      </c>
      <c r="HF43" s="50">
        <f t="shared" si="548"/>
        <v>0</v>
      </c>
      <c r="HG43" s="50">
        <f t="shared" si="548"/>
        <v>0</v>
      </c>
      <c r="HH43" s="50">
        <f t="shared" si="548"/>
        <v>0</v>
      </c>
      <c r="HI43" s="50">
        <f t="shared" si="548"/>
        <v>0</v>
      </c>
      <c r="HJ43" s="50">
        <f t="shared" si="548"/>
        <v>0</v>
      </c>
      <c r="HK43" s="50">
        <f t="shared" si="548"/>
        <v>0</v>
      </c>
      <c r="HL43" s="50">
        <f t="shared" si="548"/>
        <v>0</v>
      </c>
      <c r="HM43" s="50">
        <f t="shared" si="548"/>
        <v>0</v>
      </c>
      <c r="HN43" s="50">
        <f t="shared" si="548"/>
        <v>0</v>
      </c>
      <c r="HO43" s="50">
        <f t="shared" si="548"/>
        <v>0</v>
      </c>
      <c r="HP43" s="50">
        <f t="shared" si="548"/>
        <v>0</v>
      </c>
      <c r="HQ43" s="50">
        <f t="shared" si="548"/>
        <v>0</v>
      </c>
      <c r="HR43" s="50">
        <f t="shared" si="548"/>
        <v>0</v>
      </c>
      <c r="HS43" s="50">
        <f t="shared" ref="HS43:JP43" si="549">+HS41+HS26</f>
        <v>0</v>
      </c>
      <c r="HT43" s="50">
        <f t="shared" si="549"/>
        <v>0</v>
      </c>
      <c r="HU43" s="50">
        <f t="shared" si="549"/>
        <v>0</v>
      </c>
      <c r="HV43" s="50">
        <f t="shared" si="549"/>
        <v>0</v>
      </c>
      <c r="HW43" s="50">
        <f t="shared" si="549"/>
        <v>0</v>
      </c>
      <c r="HX43" s="50">
        <f t="shared" si="549"/>
        <v>0</v>
      </c>
      <c r="HY43" s="50">
        <f t="shared" si="549"/>
        <v>0</v>
      </c>
      <c r="HZ43" s="50">
        <f t="shared" si="549"/>
        <v>0</v>
      </c>
      <c r="IA43" s="50">
        <f t="shared" si="549"/>
        <v>0</v>
      </c>
      <c r="IB43" s="50">
        <f t="shared" si="549"/>
        <v>0</v>
      </c>
      <c r="IC43" s="50">
        <f t="shared" si="549"/>
        <v>0</v>
      </c>
      <c r="ID43" s="50">
        <f t="shared" si="549"/>
        <v>0</v>
      </c>
      <c r="IE43" s="50">
        <f t="shared" si="549"/>
        <v>0</v>
      </c>
      <c r="IF43" s="50">
        <f t="shared" si="549"/>
        <v>0</v>
      </c>
      <c r="IG43" s="50">
        <f t="shared" si="549"/>
        <v>0</v>
      </c>
      <c r="IH43" s="50">
        <f t="shared" si="549"/>
        <v>0</v>
      </c>
      <c r="II43" s="50">
        <f t="shared" si="549"/>
        <v>0</v>
      </c>
      <c r="IJ43" s="50">
        <f t="shared" si="549"/>
        <v>0</v>
      </c>
      <c r="IK43" s="50">
        <f t="shared" si="549"/>
        <v>0</v>
      </c>
      <c r="IL43" s="50">
        <f t="shared" si="549"/>
        <v>0</v>
      </c>
      <c r="IM43" s="50">
        <f t="shared" si="549"/>
        <v>0</v>
      </c>
      <c r="IN43" s="50">
        <f t="shared" si="549"/>
        <v>0</v>
      </c>
      <c r="IO43" s="50">
        <f t="shared" si="549"/>
        <v>0</v>
      </c>
      <c r="IP43" s="50">
        <f t="shared" si="549"/>
        <v>0</v>
      </c>
      <c r="IQ43" s="50">
        <f t="shared" si="549"/>
        <v>0</v>
      </c>
      <c r="IR43" s="50">
        <f t="shared" si="549"/>
        <v>0</v>
      </c>
      <c r="IS43" s="50">
        <f t="shared" si="549"/>
        <v>0</v>
      </c>
      <c r="IT43" s="50">
        <f t="shared" si="549"/>
        <v>0</v>
      </c>
      <c r="IU43" s="50">
        <f t="shared" si="549"/>
        <v>0</v>
      </c>
      <c r="IV43" s="50">
        <f t="shared" si="549"/>
        <v>0</v>
      </c>
      <c r="IW43" s="50">
        <f t="shared" si="549"/>
        <v>0</v>
      </c>
      <c r="IX43" s="50">
        <f t="shared" si="549"/>
        <v>0</v>
      </c>
      <c r="IY43" s="50">
        <f t="shared" si="549"/>
        <v>0</v>
      </c>
      <c r="IZ43" s="50">
        <f t="shared" si="549"/>
        <v>0</v>
      </c>
      <c r="JA43" s="50">
        <f t="shared" si="549"/>
        <v>0</v>
      </c>
      <c r="JB43" s="50">
        <f t="shared" si="549"/>
        <v>0</v>
      </c>
      <c r="JC43" s="50">
        <f t="shared" si="549"/>
        <v>0</v>
      </c>
      <c r="JD43" s="50">
        <f t="shared" si="549"/>
        <v>0</v>
      </c>
      <c r="JE43" s="50">
        <f t="shared" si="549"/>
        <v>0</v>
      </c>
      <c r="JF43" s="50">
        <f t="shared" si="549"/>
        <v>0</v>
      </c>
      <c r="JG43" s="50">
        <f t="shared" si="549"/>
        <v>0</v>
      </c>
      <c r="JH43" s="50">
        <f t="shared" si="549"/>
        <v>0</v>
      </c>
      <c r="JI43" s="50">
        <f t="shared" si="549"/>
        <v>0</v>
      </c>
      <c r="JJ43" s="50">
        <f t="shared" si="549"/>
        <v>0</v>
      </c>
      <c r="JK43" s="50">
        <f t="shared" si="549"/>
        <v>0</v>
      </c>
      <c r="JL43" s="50">
        <f t="shared" si="549"/>
        <v>0</v>
      </c>
      <c r="JM43" s="50">
        <f t="shared" si="549"/>
        <v>0</v>
      </c>
      <c r="JN43" s="50">
        <f t="shared" si="549"/>
        <v>0</v>
      </c>
      <c r="JO43" s="50">
        <f t="shared" si="549"/>
        <v>0</v>
      </c>
      <c r="JP43" s="50">
        <f t="shared" si="549"/>
        <v>0</v>
      </c>
      <c r="JQ43" s="1" t="s">
        <v>31</v>
      </c>
    </row>
    <row r="44" spans="3:277">
      <c r="I44" s="2" t="s">
        <v>59</v>
      </c>
      <c r="J44" s="1">
        <f>-J18+J43</f>
        <v>319000</v>
      </c>
      <c r="U44" s="21"/>
      <c r="JQ44" s="1" t="s">
        <v>31</v>
      </c>
    </row>
    <row r="45" spans="3:277">
      <c r="I45" s="2" t="s">
        <v>60</v>
      </c>
      <c r="J45" s="1">
        <f>+J44/P8</f>
        <v>1911.2245655552899</v>
      </c>
      <c r="U45" s="21"/>
      <c r="AG45" s="1"/>
      <c r="AH45" s="1"/>
    </row>
    <row r="46" spans="3:277">
      <c r="J46" s="1">
        <f>J44/J45</f>
        <v>166.90869600000002</v>
      </c>
      <c r="U46" s="21"/>
      <c r="AG46" s="1"/>
      <c r="AH46" s="1"/>
    </row>
    <row r="47" spans="3:277">
      <c r="U47" s="21"/>
      <c r="AG47" s="1"/>
      <c r="AH47" s="1"/>
    </row>
    <row r="48" spans="3:277">
      <c r="U48" s="21"/>
      <c r="AG48" s="1"/>
      <c r="AH48" s="1"/>
    </row>
    <row r="49" spans="10:34">
      <c r="J49" s="16"/>
      <c r="U49" s="21"/>
      <c r="AG49" s="1"/>
      <c r="AH49" s="1"/>
    </row>
    <row r="50" spans="10:34">
      <c r="J50" s="23"/>
      <c r="U50" s="21"/>
      <c r="AG50" s="1"/>
      <c r="AH50" s="1"/>
    </row>
    <row r="51" spans="10:34">
      <c r="J51" s="23"/>
      <c r="U51" s="21"/>
      <c r="AG51" s="1"/>
      <c r="AH51" s="1"/>
    </row>
    <row r="52" spans="10:34">
      <c r="J52" s="23"/>
      <c r="U52" s="21"/>
      <c r="AG52" s="1"/>
      <c r="AH52" s="1"/>
    </row>
    <row r="53" spans="10:34">
      <c r="J53" s="23"/>
      <c r="U53" s="21"/>
      <c r="AG53" s="1"/>
      <c r="AH53" s="1"/>
    </row>
    <row r="54" spans="10:34">
      <c r="J54" s="23"/>
      <c r="U54" s="21"/>
      <c r="AG54" s="1"/>
      <c r="AH54" s="1"/>
    </row>
    <row r="55" spans="10:34">
      <c r="J55" s="23"/>
      <c r="K55" s="23"/>
      <c r="U55" s="21"/>
      <c r="AG55" s="1"/>
      <c r="AH55" s="1"/>
    </row>
    <row r="56" spans="10:34">
      <c r="U56" s="21"/>
      <c r="AG56" s="1"/>
      <c r="AH56" s="1"/>
    </row>
    <row r="57" spans="10:34">
      <c r="U57" s="21"/>
      <c r="AG57" s="1"/>
      <c r="AH57" s="1"/>
    </row>
    <row r="58" spans="10:34">
      <c r="U58" s="21"/>
      <c r="AG58" s="1"/>
      <c r="AH58" s="1"/>
    </row>
    <row r="59" spans="10:34">
      <c r="U59" s="21"/>
      <c r="AG59" s="1"/>
      <c r="AH59" s="1"/>
    </row>
    <row r="60" spans="10:34">
      <c r="AG60" s="1"/>
      <c r="AH60" s="1"/>
    </row>
    <row r="61" spans="10:34">
      <c r="AG61" s="1"/>
      <c r="AH61" s="1"/>
    </row>
    <row r="62" spans="10:34">
      <c r="AG62" s="1"/>
      <c r="AH62" s="1"/>
    </row>
    <row r="63" spans="10:34">
      <c r="AG63" s="1"/>
      <c r="AH63" s="1"/>
    </row>
    <row r="64" spans="10:34">
      <c r="AG64" s="1"/>
      <c r="AH64" s="1"/>
    </row>
    <row r="65" spans="33:34">
      <c r="AG65" s="1"/>
      <c r="AH65" s="1"/>
    </row>
    <row r="66" spans="33:34">
      <c r="AG66" s="1"/>
      <c r="AH66" s="1"/>
    </row>
    <row r="67" spans="33:34">
      <c r="AG67" s="1"/>
      <c r="AH67" s="1"/>
    </row>
    <row r="68" spans="33:34">
      <c r="AG68" s="1"/>
      <c r="AH68" s="1"/>
    </row>
    <row r="69" spans="33:34">
      <c r="AG69" s="1"/>
      <c r="AH69" s="1"/>
    </row>
    <row r="70" spans="33:34">
      <c r="AG70" s="1"/>
      <c r="AH70" s="1"/>
    </row>
    <row r="71" spans="33:34">
      <c r="AG71" s="1"/>
      <c r="AH71" s="1"/>
    </row>
    <row r="72" spans="33:34">
      <c r="AG72" s="1"/>
      <c r="AH72" s="1"/>
    </row>
    <row r="73" spans="33:34">
      <c r="AG73" s="1"/>
      <c r="AH73" s="1"/>
    </row>
    <row r="74" spans="33:34">
      <c r="AG74" s="1"/>
      <c r="AH74" s="1"/>
    </row>
    <row r="75" spans="33:34">
      <c r="AG75" s="1"/>
      <c r="AH75" s="1"/>
    </row>
    <row r="76" spans="33:34">
      <c r="AG76" s="1"/>
      <c r="AH76" s="1"/>
    </row>
    <row r="77" spans="33:34">
      <c r="AG77" s="1"/>
      <c r="AH77" s="1"/>
    </row>
    <row r="78" spans="33:34">
      <c r="AG78" s="1"/>
      <c r="AH78" s="1"/>
    </row>
    <row r="79" spans="33:34">
      <c r="AG79" s="1"/>
      <c r="AH79" s="1"/>
    </row>
    <row r="80" spans="33:34">
      <c r="AG80" s="1"/>
      <c r="AH80" s="1"/>
    </row>
    <row r="81" spans="33:277">
      <c r="AG81" s="1"/>
      <c r="AH81" s="1"/>
    </row>
    <row r="82" spans="33:277">
      <c r="AG82" s="1"/>
      <c r="AH82" s="1"/>
    </row>
    <row r="83" spans="33:277">
      <c r="AG83" s="1"/>
      <c r="AH83" s="1"/>
    </row>
    <row r="84" spans="33:277">
      <c r="AG84" s="1"/>
      <c r="AH84" s="1"/>
    </row>
    <row r="85" spans="33:277">
      <c r="AG85" s="1"/>
      <c r="AH85" s="1"/>
    </row>
    <row r="86" spans="33:277">
      <c r="AG86" s="1"/>
      <c r="AH86" s="1"/>
    </row>
    <row r="87" spans="33:277">
      <c r="AG87" s="1"/>
      <c r="AH87" s="1"/>
    </row>
    <row r="88" spans="33:277">
      <c r="AG88" s="1"/>
      <c r="AH88" s="1"/>
    </row>
    <row r="89" spans="33:277">
      <c r="AG89" s="1"/>
      <c r="AH89" s="1"/>
    </row>
    <row r="90" spans="33:277">
      <c r="AG90" s="1"/>
      <c r="AH90" s="1"/>
    </row>
    <row r="91" spans="33:277">
      <c r="AG91" s="1"/>
      <c r="AH91" s="1"/>
    </row>
    <row r="92" spans="33:277">
      <c r="JQ92" s="1" t="s">
        <v>31</v>
      </c>
    </row>
    <row r="93" spans="33:277">
      <c r="JQ93" s="1" t="s">
        <v>31</v>
      </c>
    </row>
    <row r="94" spans="33:277">
      <c r="JQ94" s="1" t="s">
        <v>31</v>
      </c>
    </row>
    <row r="95" spans="33:277">
      <c r="JQ95" s="1" t="s">
        <v>31</v>
      </c>
    </row>
    <row r="96" spans="33:277">
      <c r="JQ96" s="1" t="s">
        <v>31</v>
      </c>
    </row>
    <row r="97" spans="277:277">
      <c r="JQ97" s="1" t="s">
        <v>31</v>
      </c>
    </row>
    <row r="98" spans="277:277">
      <c r="JQ98" s="1" t="s">
        <v>31</v>
      </c>
    </row>
    <row r="99" spans="277:277">
      <c r="JQ99" s="1" t="s">
        <v>31</v>
      </c>
    </row>
    <row r="100" spans="277:277">
      <c r="JQ100" s="1" t="s">
        <v>31</v>
      </c>
    </row>
    <row r="101" spans="277:277">
      <c r="JQ101" s="1" t="s">
        <v>31</v>
      </c>
    </row>
    <row r="102" spans="277:277">
      <c r="JQ102" s="1" t="s">
        <v>31</v>
      </c>
    </row>
    <row r="103" spans="277:277">
      <c r="JQ103" s="1" t="s">
        <v>31</v>
      </c>
    </row>
    <row r="104" spans="277:277">
      <c r="JQ104" s="1" t="s">
        <v>31</v>
      </c>
    </row>
    <row r="105" spans="277:277">
      <c r="JQ105" s="1" t="s">
        <v>31</v>
      </c>
    </row>
    <row r="106" spans="277:277">
      <c r="JQ106" s="1" t="s">
        <v>31</v>
      </c>
    </row>
    <row r="107" spans="277:277">
      <c r="JQ107" s="1" t="s">
        <v>31</v>
      </c>
    </row>
    <row r="108" spans="277:277">
      <c r="JQ108" s="1" t="s">
        <v>31</v>
      </c>
    </row>
    <row r="109" spans="277:277">
      <c r="JQ109" s="1" t="s">
        <v>31</v>
      </c>
    </row>
    <row r="110" spans="277:277">
      <c r="JQ110" s="1" t="s">
        <v>31</v>
      </c>
    </row>
    <row r="111" spans="277:277">
      <c r="JQ111" s="1" t="s">
        <v>31</v>
      </c>
    </row>
    <row r="112" spans="277:277">
      <c r="JQ112" s="1" t="s">
        <v>31</v>
      </c>
    </row>
    <row r="113" spans="277:277">
      <c r="JQ113" s="1" t="s">
        <v>31</v>
      </c>
    </row>
    <row r="114" spans="277:277">
      <c r="JQ114" s="1" t="s">
        <v>31</v>
      </c>
    </row>
    <row r="115" spans="277:277">
      <c r="JQ115" s="1" t="s">
        <v>31</v>
      </c>
    </row>
    <row r="116" spans="277:277">
      <c r="JQ116" s="1" t="s">
        <v>31</v>
      </c>
    </row>
    <row r="117" spans="277:277">
      <c r="JQ117" s="1" t="s">
        <v>31</v>
      </c>
    </row>
    <row r="118" spans="277:277">
      <c r="JQ118" s="1" t="s">
        <v>31</v>
      </c>
    </row>
    <row r="119" spans="277:277">
      <c r="JQ119" s="1" t="s">
        <v>31</v>
      </c>
    </row>
    <row r="120" spans="277:277">
      <c r="JQ120" s="1" t="s">
        <v>31</v>
      </c>
    </row>
    <row r="121" spans="277:277">
      <c r="JQ121" s="1" t="s">
        <v>31</v>
      </c>
    </row>
    <row r="122" spans="277:277">
      <c r="JQ122" s="1" t="s">
        <v>31</v>
      </c>
    </row>
    <row r="123" spans="277:277">
      <c r="JQ123" s="1" t="s">
        <v>31</v>
      </c>
    </row>
    <row r="124" spans="277:277">
      <c r="JQ124" s="1" t="s">
        <v>31</v>
      </c>
    </row>
    <row r="125" spans="277:277">
      <c r="JQ125" s="1" t="s">
        <v>31</v>
      </c>
    </row>
    <row r="126" spans="277:277">
      <c r="JQ126" s="1" t="s">
        <v>31</v>
      </c>
    </row>
    <row r="127" spans="277:277">
      <c r="JQ127" s="1" t="s">
        <v>31</v>
      </c>
    </row>
    <row r="128" spans="277:277">
      <c r="JQ128" s="1" t="s">
        <v>31</v>
      </c>
    </row>
    <row r="129" spans="277:277">
      <c r="JQ129" s="1" t="s">
        <v>31</v>
      </c>
    </row>
    <row r="130" spans="277:277">
      <c r="JQ130" s="1" t="s">
        <v>31</v>
      </c>
    </row>
    <row r="131" spans="277:277">
      <c r="JQ131" s="1" t="s">
        <v>31</v>
      </c>
    </row>
    <row r="132" spans="277:277">
      <c r="JQ132" s="1" t="s">
        <v>31</v>
      </c>
    </row>
    <row r="133" spans="277:277">
      <c r="JQ133" s="1" t="s">
        <v>31</v>
      </c>
    </row>
    <row r="134" spans="277:277">
      <c r="JQ134" s="1" t="s">
        <v>31</v>
      </c>
    </row>
    <row r="135" spans="277:277">
      <c r="JQ135" s="1" t="s">
        <v>31</v>
      </c>
    </row>
    <row r="136" spans="277:277">
      <c r="JQ136" s="1" t="s">
        <v>31</v>
      </c>
    </row>
    <row r="137" spans="277:277">
      <c r="JQ137" s="1" t="s">
        <v>31</v>
      </c>
    </row>
    <row r="138" spans="277:277">
      <c r="JQ138" s="1" t="s">
        <v>31</v>
      </c>
    </row>
    <row r="139" spans="277:277">
      <c r="JQ139" s="1" t="s">
        <v>31</v>
      </c>
    </row>
    <row r="140" spans="277:277">
      <c r="JQ140" s="1" t="s">
        <v>31</v>
      </c>
    </row>
    <row r="141" spans="277:277">
      <c r="JQ141" s="1" t="s">
        <v>31</v>
      </c>
    </row>
    <row r="142" spans="277:277">
      <c r="JQ142" s="1" t="s">
        <v>31</v>
      </c>
    </row>
    <row r="143" spans="277:277">
      <c r="JQ143" s="1" t="s">
        <v>31</v>
      </c>
    </row>
    <row r="144" spans="277:277">
      <c r="JQ144" s="1" t="s">
        <v>31</v>
      </c>
    </row>
    <row r="145" spans="277:277">
      <c r="JQ145" s="1" t="s">
        <v>31</v>
      </c>
    </row>
    <row r="146" spans="277:277">
      <c r="JQ146" s="1" t="s">
        <v>31</v>
      </c>
    </row>
    <row r="147" spans="277:277">
      <c r="JQ147" s="1" t="s">
        <v>31</v>
      </c>
    </row>
    <row r="148" spans="277:277">
      <c r="JQ148" s="1" t="s">
        <v>31</v>
      </c>
    </row>
    <row r="149" spans="277:277">
      <c r="JQ149" s="1" t="s">
        <v>31</v>
      </c>
    </row>
    <row r="150" spans="277:277">
      <c r="JQ150" s="1" t="s">
        <v>31</v>
      </c>
    </row>
    <row r="151" spans="277:277">
      <c r="JQ151" s="1" t="s">
        <v>31</v>
      </c>
    </row>
    <row r="152" spans="277:277">
      <c r="JQ152" s="1" t="s">
        <v>31</v>
      </c>
    </row>
    <row r="153" spans="277:277">
      <c r="JQ153" s="1" t="s">
        <v>31</v>
      </c>
    </row>
    <row r="154" spans="277:277">
      <c r="JQ154" s="1" t="s">
        <v>31</v>
      </c>
    </row>
    <row r="155" spans="277:277">
      <c r="JQ155" s="1" t="s">
        <v>31</v>
      </c>
    </row>
    <row r="156" spans="277:277">
      <c r="JQ156" s="1" t="s">
        <v>31</v>
      </c>
    </row>
    <row r="157" spans="277:277">
      <c r="JQ157" s="1" t="s">
        <v>31</v>
      </c>
    </row>
    <row r="158" spans="277:277">
      <c r="JQ158" s="1" t="s">
        <v>31</v>
      </c>
    </row>
    <row r="159" spans="277:277">
      <c r="JQ159" s="1" t="s">
        <v>31</v>
      </c>
    </row>
    <row r="160" spans="277:277">
      <c r="JQ160" s="1" t="s">
        <v>31</v>
      </c>
    </row>
    <row r="161" spans="277:277">
      <c r="JQ161" s="1" t="s">
        <v>31</v>
      </c>
    </row>
    <row r="162" spans="277:277">
      <c r="JQ162" s="1" t="s">
        <v>31</v>
      </c>
    </row>
    <row r="163" spans="277:277">
      <c r="JQ163" s="1" t="s">
        <v>31</v>
      </c>
    </row>
    <row r="164" spans="277:277">
      <c r="JQ164" s="1" t="s">
        <v>31</v>
      </c>
    </row>
    <row r="165" spans="277:277">
      <c r="JQ165" s="1" t="s">
        <v>31</v>
      </c>
    </row>
    <row r="166" spans="277:277">
      <c r="JQ166" s="1" t="s">
        <v>31</v>
      </c>
    </row>
    <row r="167" spans="277:277">
      <c r="JQ167" s="1" t="s">
        <v>31</v>
      </c>
    </row>
    <row r="168" spans="277:277">
      <c r="JQ168" s="1" t="s">
        <v>31</v>
      </c>
    </row>
    <row r="169" spans="277:277">
      <c r="JQ169" s="1" t="s">
        <v>31</v>
      </c>
    </row>
    <row r="170" spans="277:277">
      <c r="JQ170" s="1" t="s">
        <v>31</v>
      </c>
    </row>
    <row r="171" spans="277:277">
      <c r="JQ171" s="1" t="s">
        <v>31</v>
      </c>
    </row>
    <row r="172" spans="277:277">
      <c r="JQ172" s="1" t="s">
        <v>31</v>
      </c>
    </row>
    <row r="173" spans="277:277">
      <c r="JQ173" s="1" t="s">
        <v>31</v>
      </c>
    </row>
    <row r="174" spans="277:277">
      <c r="JQ174" s="1" t="s">
        <v>31</v>
      </c>
    </row>
    <row r="175" spans="277:277">
      <c r="JQ175" s="1" t="s">
        <v>31</v>
      </c>
    </row>
    <row r="176" spans="277:277">
      <c r="JQ176" s="1" t="s">
        <v>31</v>
      </c>
    </row>
    <row r="177" spans="277:277">
      <c r="JQ177" s="1" t="s">
        <v>31</v>
      </c>
    </row>
    <row r="178" spans="277:277">
      <c r="JQ178" s="1" t="s">
        <v>31</v>
      </c>
    </row>
    <row r="179" spans="277:277">
      <c r="JQ179" s="1" t="s">
        <v>31</v>
      </c>
    </row>
    <row r="180" spans="277:277">
      <c r="JQ180" s="1" t="s">
        <v>31</v>
      </c>
    </row>
    <row r="181" spans="277:277">
      <c r="JQ181" s="1" t="s">
        <v>31</v>
      </c>
    </row>
    <row r="182" spans="277:277">
      <c r="JQ182" s="1" t="s">
        <v>31</v>
      </c>
    </row>
    <row r="183" spans="277:277">
      <c r="JQ183" s="1" t="s">
        <v>31</v>
      </c>
    </row>
    <row r="184" spans="277:277">
      <c r="JQ184" s="1" t="s">
        <v>31</v>
      </c>
    </row>
    <row r="185" spans="277:277">
      <c r="JQ185" s="1" t="s">
        <v>31</v>
      </c>
    </row>
    <row r="186" spans="277:277">
      <c r="JQ186" s="1" t="s">
        <v>31</v>
      </c>
    </row>
    <row r="187" spans="277:277">
      <c r="JQ187" s="1" t="s">
        <v>31</v>
      </c>
    </row>
    <row r="188" spans="277:277">
      <c r="JQ188" s="1" t="s">
        <v>31</v>
      </c>
    </row>
    <row r="189" spans="277:277">
      <c r="JQ189" s="1" t="s">
        <v>31</v>
      </c>
    </row>
    <row r="190" spans="277:277">
      <c r="JQ190" s="1" t="s">
        <v>31</v>
      </c>
    </row>
    <row r="191" spans="277:277">
      <c r="JQ191" s="1" t="s">
        <v>31</v>
      </c>
    </row>
    <row r="192" spans="277:277">
      <c r="JQ192" s="1" t="s">
        <v>31</v>
      </c>
    </row>
    <row r="193" spans="277:277">
      <c r="JQ193" s="1" t="s">
        <v>31</v>
      </c>
    </row>
    <row r="194" spans="277:277">
      <c r="JQ194" s="1" t="s">
        <v>31</v>
      </c>
    </row>
    <row r="195" spans="277:277">
      <c r="JQ195" s="1" t="s">
        <v>31</v>
      </c>
    </row>
    <row r="196" spans="277:277">
      <c r="JQ196" s="1" t="s">
        <v>31</v>
      </c>
    </row>
    <row r="197" spans="277:277">
      <c r="JQ197" s="1" t="s">
        <v>31</v>
      </c>
    </row>
    <row r="198" spans="277:277">
      <c r="JQ198" s="1" t="s">
        <v>31</v>
      </c>
    </row>
    <row r="199" spans="277:277">
      <c r="JQ199" s="1" t="s">
        <v>31</v>
      </c>
    </row>
    <row r="200" spans="277:277">
      <c r="JQ200" s="1" t="s">
        <v>31</v>
      </c>
    </row>
    <row r="201" spans="277:277">
      <c r="JQ201" s="1" t="s">
        <v>31</v>
      </c>
    </row>
    <row r="202" spans="277:277">
      <c r="JQ202" s="1" t="s">
        <v>31</v>
      </c>
    </row>
    <row r="203" spans="277:277">
      <c r="JQ203" s="1" t="s">
        <v>31</v>
      </c>
    </row>
    <row r="204" spans="277:277">
      <c r="JQ204" s="1" t="s">
        <v>31</v>
      </c>
    </row>
    <row r="205" spans="277:277">
      <c r="JQ205" s="1" t="s">
        <v>31</v>
      </c>
    </row>
    <row r="206" spans="277:277">
      <c r="JQ206" s="1" t="s">
        <v>31</v>
      </c>
    </row>
    <row r="207" spans="277:277">
      <c r="JQ207" s="1" t="s">
        <v>31</v>
      </c>
    </row>
    <row r="208" spans="277:277">
      <c r="JQ208" s="1" t="s">
        <v>31</v>
      </c>
    </row>
    <row r="209" spans="277:277">
      <c r="JQ209" s="1" t="s">
        <v>31</v>
      </c>
    </row>
    <row r="210" spans="277:277">
      <c r="JQ210" s="1" t="s">
        <v>31</v>
      </c>
    </row>
    <row r="211" spans="277:277">
      <c r="JQ211" s="1" t="s">
        <v>31</v>
      </c>
    </row>
    <row r="212" spans="277:277">
      <c r="JQ212" s="1" t="s">
        <v>31</v>
      </c>
    </row>
    <row r="213" spans="277:277">
      <c r="JQ213" s="1" t="s">
        <v>31</v>
      </c>
    </row>
    <row r="214" spans="277:277">
      <c r="JQ214" s="1" t="s">
        <v>31</v>
      </c>
    </row>
    <row r="215" spans="277:277">
      <c r="JQ215" s="1" t="s">
        <v>31</v>
      </c>
    </row>
    <row r="216" spans="277:277">
      <c r="JQ216" s="1" t="s">
        <v>31</v>
      </c>
    </row>
    <row r="217" spans="277:277">
      <c r="JQ217" s="1" t="s">
        <v>31</v>
      </c>
    </row>
    <row r="218" spans="277:277">
      <c r="JQ218" s="1" t="s">
        <v>31</v>
      </c>
    </row>
    <row r="219" spans="277:277">
      <c r="JQ219" s="1" t="s">
        <v>31</v>
      </c>
    </row>
    <row r="220" spans="277:277">
      <c r="JQ220" s="1" t="s">
        <v>31</v>
      </c>
    </row>
    <row r="221" spans="277:277">
      <c r="JQ221" s="1" t="s">
        <v>31</v>
      </c>
    </row>
    <row r="222" spans="277:277">
      <c r="JQ222" s="1" t="s">
        <v>31</v>
      </c>
    </row>
    <row r="223" spans="277:277">
      <c r="JQ223" s="1" t="s">
        <v>31</v>
      </c>
    </row>
    <row r="224" spans="277:277">
      <c r="JQ224" s="1" t="s">
        <v>31</v>
      </c>
    </row>
    <row r="225" spans="277:277">
      <c r="JQ225" s="1" t="s">
        <v>31</v>
      </c>
    </row>
    <row r="226" spans="277:277">
      <c r="JQ226" s="1" t="s">
        <v>31</v>
      </c>
    </row>
    <row r="227" spans="277:277">
      <c r="JQ227" s="1" t="s">
        <v>31</v>
      </c>
    </row>
    <row r="228" spans="277:277">
      <c r="JQ228" s="1" t="s">
        <v>31</v>
      </c>
    </row>
    <row r="229" spans="277:277">
      <c r="JQ229" s="1" t="s">
        <v>31</v>
      </c>
    </row>
    <row r="230" spans="277:277">
      <c r="JQ230" s="1" t="s">
        <v>31</v>
      </c>
    </row>
    <row r="231" spans="277:277">
      <c r="JQ231" s="1" t="s">
        <v>31</v>
      </c>
    </row>
    <row r="232" spans="277:277">
      <c r="JQ232" s="1" t="s">
        <v>31</v>
      </c>
    </row>
    <row r="233" spans="277:277">
      <c r="JQ233" s="1" t="s">
        <v>31</v>
      </c>
    </row>
    <row r="234" spans="277:277">
      <c r="JQ234" s="1" t="s">
        <v>31</v>
      </c>
    </row>
    <row r="235" spans="277:277">
      <c r="JQ235" s="1" t="s">
        <v>31</v>
      </c>
    </row>
    <row r="236" spans="277:277">
      <c r="JQ236" s="1" t="s">
        <v>31</v>
      </c>
    </row>
    <row r="237" spans="277:277">
      <c r="JQ237" s="1" t="s">
        <v>31</v>
      </c>
    </row>
    <row r="238" spans="277:277">
      <c r="JQ238" s="1" t="s">
        <v>31</v>
      </c>
    </row>
    <row r="239" spans="277:277">
      <c r="JQ239" s="1" t="s">
        <v>31</v>
      </c>
    </row>
    <row r="240" spans="277:277">
      <c r="JQ240" s="1" t="s">
        <v>31</v>
      </c>
    </row>
    <row r="241" spans="277:277">
      <c r="JQ241" s="1" t="s">
        <v>31</v>
      </c>
    </row>
    <row r="242" spans="277:277">
      <c r="JQ242" s="1" t="s">
        <v>31</v>
      </c>
    </row>
    <row r="243" spans="277:277">
      <c r="JQ243" s="1" t="s">
        <v>31</v>
      </c>
    </row>
    <row r="244" spans="277:277">
      <c r="JQ244" s="1" t="s">
        <v>31</v>
      </c>
    </row>
    <row r="245" spans="277:277">
      <c r="JQ245" s="1" t="s">
        <v>31</v>
      </c>
    </row>
    <row r="246" spans="277:277">
      <c r="JQ246" s="1" t="s">
        <v>31</v>
      </c>
    </row>
    <row r="247" spans="277:277">
      <c r="JQ247" s="1" t="s">
        <v>31</v>
      </c>
    </row>
    <row r="248" spans="277:277">
      <c r="JQ248" s="1" t="s">
        <v>31</v>
      </c>
    </row>
    <row r="249" spans="277:277">
      <c r="JQ249" s="1" t="s">
        <v>31</v>
      </c>
    </row>
    <row r="250" spans="277:277">
      <c r="JQ250" s="1" t="s">
        <v>31</v>
      </c>
    </row>
    <row r="251" spans="277:277">
      <c r="JQ251" s="1" t="s">
        <v>31</v>
      </c>
    </row>
    <row r="252" spans="277:277">
      <c r="JQ252" s="1" t="s">
        <v>31</v>
      </c>
    </row>
    <row r="253" spans="277:277">
      <c r="JQ253" s="1" t="s">
        <v>31</v>
      </c>
    </row>
    <row r="254" spans="277:277">
      <c r="JQ254" s="1" t="s">
        <v>31</v>
      </c>
    </row>
    <row r="255" spans="277:277">
      <c r="JQ255" s="1" t="s">
        <v>31</v>
      </c>
    </row>
    <row r="256" spans="277:277">
      <c r="JQ256" s="1" t="s">
        <v>31</v>
      </c>
    </row>
    <row r="257" spans="277:277">
      <c r="JQ257" s="1" t="s">
        <v>31</v>
      </c>
    </row>
    <row r="258" spans="277:277">
      <c r="JQ258" s="1" t="s">
        <v>31</v>
      </c>
    </row>
    <row r="259" spans="277:277">
      <c r="JQ259" s="1" t="s">
        <v>31</v>
      </c>
    </row>
    <row r="260" spans="277:277">
      <c r="JQ260" s="1" t="s">
        <v>31</v>
      </c>
    </row>
    <row r="261" spans="277:277">
      <c r="JQ261" s="1" t="s">
        <v>31</v>
      </c>
    </row>
    <row r="262" spans="277:277">
      <c r="JQ262" s="1" t="s">
        <v>31</v>
      </c>
    </row>
    <row r="263" spans="277:277">
      <c r="JQ263" s="1" t="s">
        <v>31</v>
      </c>
    </row>
    <row r="264" spans="277:277">
      <c r="JQ264" s="1" t="s">
        <v>31</v>
      </c>
    </row>
    <row r="265" spans="277:277">
      <c r="JQ265" s="1" t="s">
        <v>31</v>
      </c>
    </row>
    <row r="266" spans="277:277">
      <c r="JQ266" s="1" t="s">
        <v>31</v>
      </c>
    </row>
    <row r="267" spans="277:277">
      <c r="JQ267" s="1" t="s">
        <v>31</v>
      </c>
    </row>
    <row r="268" spans="277:277">
      <c r="JQ268" s="1" t="s">
        <v>31</v>
      </c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be823d-e5d2-4c22-a63d-fe563db47d27" xsi:nil="true"/>
    <lcf76f155ced4ddcb4097134ff3c332f xmlns="64ab0df0-eff1-45e6-b573-d77f2f0fc0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A5C13B54774F48B51470B34F3448F3" ma:contentTypeVersion="14" ma:contentTypeDescription="Crear nuevo documento." ma:contentTypeScope="" ma:versionID="6e268998461dc648dd7c2f9d61c74c75">
  <xsd:schema xmlns:xsd="http://www.w3.org/2001/XMLSchema" xmlns:xs="http://www.w3.org/2001/XMLSchema" xmlns:p="http://schemas.microsoft.com/office/2006/metadata/properties" xmlns:ns2="64ab0df0-eff1-45e6-b573-d77f2f0fc028" xmlns:ns3="20be823d-e5d2-4c22-a63d-fe563db47d27" targetNamespace="http://schemas.microsoft.com/office/2006/metadata/properties" ma:root="true" ma:fieldsID="3429b5afff1fc74817bc13d307283078" ns2:_="" ns3:_="">
    <xsd:import namespace="64ab0df0-eff1-45e6-b573-d77f2f0fc028"/>
    <xsd:import namespace="20be823d-e5d2-4c22-a63d-fe563db47d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b0df0-eff1-45e6-b573-d77f2f0fc0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1460851-183f-4d48-94de-d568acd445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e823d-e5d2-4c22-a63d-fe563db47d2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87ab894-528e-46ac-85ab-9eb872e04cc5}" ma:internalName="TaxCatchAll" ma:showField="CatchAllData" ma:web="20be823d-e5d2-4c22-a63d-fe563db47d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E108A9-09FC-4F36-A645-5ED97AFAAF8D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0be823d-e5d2-4c22-a63d-fe563db47d27"/>
    <ds:schemaRef ds:uri="64ab0df0-eff1-45e6-b573-d77f2f0fc028"/>
  </ds:schemaRefs>
</ds:datastoreItem>
</file>

<file path=customXml/itemProps2.xml><?xml version="1.0" encoding="utf-8"?>
<ds:datastoreItem xmlns:ds="http://schemas.openxmlformats.org/officeDocument/2006/customXml" ds:itemID="{8067C502-BF8F-4561-9548-1E135CD4F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b0df0-eff1-45e6-b573-d77f2f0fc028"/>
    <ds:schemaRef ds:uri="20be823d-e5d2-4c22-a63d-fe563db47d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75A2B-C7AD-4533-B2FB-0065EF4AD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de Vera Thovar</dc:creator>
  <cp:lastModifiedBy>Usuario</cp:lastModifiedBy>
  <dcterms:created xsi:type="dcterms:W3CDTF">2023-04-21T07:46:38Z</dcterms:created>
  <dcterms:modified xsi:type="dcterms:W3CDTF">2023-10-12T07:34:28Z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0x010100BDA5C13B54774F48B51470B34F3448F3</vt:lpwstr>
  </property>
  <property fmtid="{D5CDD505-2E9C-101B-9397-08002B2CF9AE}" pid="3" name="MediaServiceImageTags">
    <vt:lpwstr/>
  </property>
</Properties>
</file>