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ache24\htdocs\seniorplus\storage\app\Almagro\"/>
    </mc:Choice>
  </mc:AlternateContent>
  <xr:revisionPtr revIDLastSave="0" documentId="13_ncr:1_{51D2F518-0A77-4EBC-9277-ABE3BB7767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_Esperanzas" sheetId="5" r:id="rId1"/>
    <sheet name="MODELO" sheetId="29" r:id="rId2"/>
  </sheets>
  <definedNames>
    <definedName name="Ciudad">_xlfn.UNIQUE(#REF!,FALSE,FALSE)</definedName>
    <definedName name="MiRan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9" l="1"/>
  <c r="H51" i="29"/>
  <c r="J36" i="29"/>
  <c r="I43" i="29"/>
  <c r="I41" i="29"/>
  <c r="OQ7" i="29" l="1"/>
  <c r="OP7" i="29"/>
  <c r="OO7" i="29"/>
  <c r="ON7" i="29"/>
  <c r="OM7" i="29"/>
  <c r="OL7" i="29"/>
  <c r="OK7" i="29"/>
  <c r="OJ7" i="29"/>
  <c r="OI7" i="29"/>
  <c r="OH7" i="29"/>
  <c r="OG7" i="29"/>
  <c r="OF7" i="29"/>
  <c r="OE7" i="29"/>
  <c r="OD7" i="29"/>
  <c r="OC7" i="29"/>
  <c r="OB7" i="29"/>
  <c r="OA7" i="29"/>
  <c r="NZ7" i="29"/>
  <c r="NY7" i="29"/>
  <c r="NX7" i="29"/>
  <c r="NW7" i="29"/>
  <c r="NV7" i="29"/>
  <c r="NU7" i="29"/>
  <c r="NT7" i="29"/>
  <c r="NS7" i="29"/>
  <c r="NR7" i="29"/>
  <c r="NQ7" i="29"/>
  <c r="NP7" i="29"/>
  <c r="NO7" i="29"/>
  <c r="NN7" i="29"/>
  <c r="NM7" i="29"/>
  <c r="NL7" i="29"/>
  <c r="NK7" i="29"/>
  <c r="NJ7" i="29"/>
  <c r="NI7" i="29"/>
  <c r="NH7" i="29"/>
  <c r="NG7" i="29"/>
  <c r="NF7" i="29"/>
  <c r="NE7" i="29"/>
  <c r="ND7" i="29"/>
  <c r="NC7" i="29"/>
  <c r="NB7" i="29"/>
  <c r="NA7" i="29"/>
  <c r="MZ7" i="29"/>
  <c r="MY7" i="29"/>
  <c r="MX7" i="29"/>
  <c r="MW7" i="29"/>
  <c r="MV7" i="29"/>
  <c r="MU7" i="29"/>
  <c r="MT7" i="29"/>
  <c r="MS7" i="29"/>
  <c r="MR7" i="29"/>
  <c r="MQ7" i="29"/>
  <c r="MP7" i="29"/>
  <c r="MO7" i="29"/>
  <c r="MN7" i="29"/>
  <c r="MM7" i="29"/>
  <c r="ML7" i="29"/>
  <c r="MK7" i="29"/>
  <c r="MJ7" i="29"/>
  <c r="MI7" i="29"/>
  <c r="MH7" i="29"/>
  <c r="MG7" i="29"/>
  <c r="MF7" i="29"/>
  <c r="ME7" i="29"/>
  <c r="MD7" i="29"/>
  <c r="MC7" i="29"/>
  <c r="MB7" i="29"/>
  <c r="MA7" i="29"/>
  <c r="LZ7" i="29"/>
  <c r="LY7" i="29"/>
  <c r="LX7" i="29"/>
  <c r="LW7" i="29"/>
  <c r="LV7" i="29"/>
  <c r="LU7" i="29"/>
  <c r="LT7" i="29"/>
  <c r="LS7" i="29"/>
  <c r="LR7" i="29"/>
  <c r="LQ7" i="29"/>
  <c r="LP7" i="29"/>
  <c r="LO7" i="29"/>
  <c r="LN7" i="29"/>
  <c r="LM7" i="29"/>
  <c r="LL7" i="29"/>
  <c r="LK7" i="29"/>
  <c r="LJ7" i="29"/>
  <c r="LI7" i="29"/>
  <c r="LH7" i="29"/>
  <c r="LG7" i="29"/>
  <c r="LF7" i="29"/>
  <c r="LE7" i="29"/>
  <c r="LD7" i="29"/>
  <c r="LC7" i="29"/>
  <c r="LB7" i="29"/>
  <c r="LA7" i="29"/>
  <c r="KZ7" i="29"/>
  <c r="KY7" i="29"/>
  <c r="KX7" i="29"/>
  <c r="KW7" i="29"/>
  <c r="KV7" i="29"/>
  <c r="KU7" i="29"/>
  <c r="KT7" i="29"/>
  <c r="KS7" i="29"/>
  <c r="KR7" i="29"/>
  <c r="KQ7" i="29"/>
  <c r="KP7" i="29"/>
  <c r="KO7" i="29"/>
  <c r="KN7" i="29"/>
  <c r="KM7" i="29"/>
  <c r="KL7" i="29"/>
  <c r="KK7" i="29"/>
  <c r="KJ7" i="29"/>
  <c r="KI7" i="29"/>
  <c r="KH7" i="29"/>
  <c r="KG7" i="29"/>
  <c r="KF7" i="29"/>
  <c r="KE7" i="29"/>
  <c r="KD7" i="29"/>
  <c r="KC7" i="29"/>
  <c r="KB7" i="29"/>
  <c r="KA7" i="29"/>
  <c r="JZ7" i="29"/>
  <c r="JY7" i="29"/>
  <c r="JX7" i="29"/>
  <c r="JW7" i="29"/>
  <c r="JV7" i="29"/>
  <c r="JU7" i="29"/>
  <c r="JT7" i="29"/>
  <c r="JS7" i="29"/>
  <c r="JR7" i="29"/>
  <c r="JQ7" i="29"/>
  <c r="JP7" i="29"/>
  <c r="JO7" i="29"/>
  <c r="JN7" i="29"/>
  <c r="JM7" i="29"/>
  <c r="JL7" i="29"/>
  <c r="JK7" i="29"/>
  <c r="JJ7" i="29"/>
  <c r="JI7" i="29"/>
  <c r="JH7" i="29"/>
  <c r="JG7" i="29"/>
  <c r="JF7" i="29"/>
  <c r="JE7" i="29"/>
  <c r="JD7" i="29"/>
  <c r="JC7" i="29"/>
  <c r="JB7" i="29"/>
  <c r="JA7" i="29"/>
  <c r="IZ7" i="29"/>
  <c r="IY7" i="29"/>
  <c r="IX7" i="29"/>
  <c r="IW7" i="29"/>
  <c r="IV7" i="29"/>
  <c r="IU7" i="29"/>
  <c r="IT7" i="29"/>
  <c r="IS7" i="29"/>
  <c r="IR7" i="29"/>
  <c r="IQ7" i="29"/>
  <c r="IP7" i="29"/>
  <c r="IO7" i="29"/>
  <c r="IN7" i="29"/>
  <c r="IM7" i="29"/>
  <c r="IL7" i="29"/>
  <c r="IK7" i="29"/>
  <c r="IJ7" i="29"/>
  <c r="II7" i="29"/>
  <c r="IH7" i="29"/>
  <c r="IG7" i="29"/>
  <c r="IF7" i="29"/>
  <c r="IE7" i="29"/>
  <c r="ID7" i="29"/>
  <c r="IC7" i="29"/>
  <c r="IB7" i="29"/>
  <c r="IA7" i="29"/>
  <c r="HZ7" i="29"/>
  <c r="HY7" i="29"/>
  <c r="HX7" i="29"/>
  <c r="HW7" i="29"/>
  <c r="HV7" i="29"/>
  <c r="HU7" i="29"/>
  <c r="HT7" i="29"/>
  <c r="HS7" i="29"/>
  <c r="HR7" i="29"/>
  <c r="HQ7" i="29"/>
  <c r="HP7" i="29"/>
  <c r="HO7" i="29"/>
  <c r="HN7" i="29"/>
  <c r="HM7" i="29"/>
  <c r="HL7" i="29"/>
  <c r="HK7" i="29"/>
  <c r="HJ7" i="29"/>
  <c r="HI7" i="29"/>
  <c r="HH7" i="29"/>
  <c r="HG7" i="29"/>
  <c r="HF7" i="29"/>
  <c r="HE7" i="29"/>
  <c r="HD7" i="29"/>
  <c r="HC7" i="29"/>
  <c r="HB7" i="29"/>
  <c r="HA7" i="29"/>
  <c r="GZ7" i="29"/>
  <c r="GY7" i="29"/>
  <c r="GX7" i="29"/>
  <c r="GW7" i="29"/>
  <c r="GV7" i="29"/>
  <c r="GU7" i="29"/>
  <c r="GT7" i="29"/>
  <c r="GS7" i="29"/>
  <c r="GR7" i="29"/>
  <c r="GQ7" i="29"/>
  <c r="GP7" i="29"/>
  <c r="GO7" i="29"/>
  <c r="GN7" i="29"/>
  <c r="GM7" i="29"/>
  <c r="GL7" i="29"/>
  <c r="GK7" i="29"/>
  <c r="GJ7" i="29"/>
  <c r="GI7" i="29"/>
  <c r="GH7" i="29"/>
  <c r="GG7" i="29"/>
  <c r="GF7" i="29"/>
  <c r="GE7" i="29"/>
  <c r="GD7" i="29"/>
  <c r="GC7" i="29"/>
  <c r="GB7" i="29"/>
  <c r="GA7" i="29"/>
  <c r="FZ7" i="29"/>
  <c r="FY7" i="29"/>
  <c r="FX7" i="29"/>
  <c r="FW7" i="29"/>
  <c r="FV7" i="29"/>
  <c r="FU7" i="29"/>
  <c r="FT7" i="29"/>
  <c r="FS7" i="29"/>
  <c r="FR7" i="29"/>
  <c r="FQ7" i="29"/>
  <c r="FP7" i="29"/>
  <c r="FO7" i="29"/>
  <c r="FN7" i="29"/>
  <c r="FM7" i="29"/>
  <c r="FL7" i="29"/>
  <c r="FK7" i="29"/>
  <c r="FJ7" i="29"/>
  <c r="FI7" i="29"/>
  <c r="FH7" i="29"/>
  <c r="FG7" i="29"/>
  <c r="FF7" i="29"/>
  <c r="FE7" i="29"/>
  <c r="FD7" i="29"/>
  <c r="FC7" i="29"/>
  <c r="FB7" i="29"/>
  <c r="FA7" i="29"/>
  <c r="EZ7" i="29"/>
  <c r="EY7" i="29"/>
  <c r="EX7" i="29"/>
  <c r="EW7" i="29"/>
  <c r="EV7" i="29"/>
  <c r="EU7" i="29"/>
  <c r="ET7" i="29"/>
  <c r="ES7" i="29"/>
  <c r="ER7" i="29"/>
  <c r="EQ7" i="29"/>
  <c r="EP7" i="29"/>
  <c r="EO7" i="29"/>
  <c r="EN7" i="29"/>
  <c r="EM7" i="29"/>
  <c r="EL7" i="29"/>
  <c r="EK7" i="29"/>
  <c r="EJ7" i="29"/>
  <c r="EI7" i="29"/>
  <c r="EH7" i="29"/>
  <c r="EG7" i="29"/>
  <c r="EF7" i="29"/>
  <c r="EE7" i="29"/>
  <c r="ED7" i="29"/>
  <c r="EC7" i="29"/>
  <c r="EB7" i="29"/>
  <c r="EA7" i="29"/>
  <c r="DZ7" i="29"/>
  <c r="DY7" i="29"/>
  <c r="DX7" i="29"/>
  <c r="DW7" i="29"/>
  <c r="DV7" i="29"/>
  <c r="DU7" i="29"/>
  <c r="DT7" i="29"/>
  <c r="DS7" i="29"/>
  <c r="DR7" i="29"/>
  <c r="DQ7" i="29"/>
  <c r="DP7" i="29"/>
  <c r="DO7" i="29"/>
  <c r="DN7" i="29"/>
  <c r="DM7" i="29"/>
  <c r="DL7" i="29"/>
  <c r="DK7" i="29"/>
  <c r="DJ7" i="29"/>
  <c r="DI7" i="29"/>
  <c r="DH7" i="29"/>
  <c r="DG7" i="29"/>
  <c r="DF7" i="29"/>
  <c r="DE7" i="29"/>
  <c r="DD7" i="29"/>
  <c r="DC7" i="29"/>
  <c r="DB7" i="29"/>
  <c r="DA7" i="29"/>
  <c r="CZ7" i="29"/>
  <c r="CY7" i="29"/>
  <c r="CX7" i="29"/>
  <c r="CW7" i="29"/>
  <c r="CV7" i="29"/>
  <c r="CU7" i="29"/>
  <c r="CT7" i="29"/>
  <c r="CS7" i="29"/>
  <c r="CR7" i="29"/>
  <c r="CQ7" i="29"/>
  <c r="CP7" i="29"/>
  <c r="CO7" i="29"/>
  <c r="CN7" i="29"/>
  <c r="CM7" i="29"/>
  <c r="CL7" i="29"/>
  <c r="CK7" i="29"/>
  <c r="CJ7" i="29"/>
  <c r="CI7" i="29"/>
  <c r="CH7" i="29"/>
  <c r="CG7" i="29"/>
  <c r="CF7" i="29"/>
  <c r="CE7" i="29"/>
  <c r="CD7" i="29"/>
  <c r="CC7" i="29"/>
  <c r="CB7" i="29"/>
  <c r="CA7" i="29"/>
  <c r="BZ7" i="29"/>
  <c r="BY7" i="29"/>
  <c r="BX7" i="29"/>
  <c r="BW7" i="29"/>
  <c r="BV7" i="29"/>
  <c r="BU7" i="29"/>
  <c r="BT7" i="29"/>
  <c r="BS7" i="29"/>
  <c r="BR7" i="29"/>
  <c r="BQ7" i="29"/>
  <c r="BP7" i="29"/>
  <c r="BO7" i="29"/>
  <c r="BN7" i="29"/>
  <c r="BM7" i="29"/>
  <c r="BL7" i="29"/>
  <c r="BK7" i="29"/>
  <c r="BJ7" i="29"/>
  <c r="BI7" i="29"/>
  <c r="BH7" i="29"/>
  <c r="BG7" i="29"/>
  <c r="BF7" i="29"/>
  <c r="BE7" i="29"/>
  <c r="BD7" i="29"/>
  <c r="BC7" i="29"/>
  <c r="BB7" i="29"/>
  <c r="BA7" i="29"/>
  <c r="AZ7" i="29"/>
  <c r="AY7" i="29"/>
  <c r="AX7" i="29"/>
  <c r="AW7" i="29"/>
  <c r="AV7" i="29"/>
  <c r="AU7" i="29"/>
  <c r="AT7" i="29"/>
  <c r="AS7" i="29"/>
  <c r="AR7" i="29"/>
  <c r="AQ7" i="29"/>
  <c r="AP7" i="29"/>
  <c r="AO7" i="29"/>
  <c r="AN7" i="29"/>
  <c r="AM7" i="29"/>
  <c r="AL7" i="29"/>
  <c r="AK7" i="29"/>
  <c r="AJ7" i="29"/>
  <c r="AI7" i="29"/>
  <c r="AH7" i="29"/>
  <c r="AG7" i="29"/>
  <c r="AF7" i="29"/>
  <c r="AE7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/>
  <c r="Q7" i="29"/>
  <c r="W6" i="29" l="1"/>
  <c r="AL6" i="29"/>
  <c r="OP6" i="29"/>
  <c r="MT6" i="29"/>
  <c r="KP6" i="29"/>
  <c r="ID6" i="29"/>
  <c r="GH6" i="29"/>
  <c r="ET6" i="29"/>
  <c r="CP6" i="29"/>
  <c r="V6" i="29"/>
  <c r="OO6" i="29"/>
  <c r="OG6" i="29"/>
  <c r="NY6" i="29"/>
  <c r="NQ6" i="29"/>
  <c r="NI6" i="29"/>
  <c r="NA6" i="29"/>
  <c r="MS6" i="29"/>
  <c r="MK6" i="29"/>
  <c r="MC6" i="29"/>
  <c r="LU6" i="29"/>
  <c r="LM6" i="29"/>
  <c r="LE6" i="29"/>
  <c r="KW6" i="29"/>
  <c r="KO6" i="29"/>
  <c r="KG6" i="29"/>
  <c r="JY6" i="29"/>
  <c r="JQ6" i="29"/>
  <c r="JI6" i="29"/>
  <c r="JA6" i="29"/>
  <c r="IS6" i="29"/>
  <c r="IK6" i="29"/>
  <c r="IC6" i="29"/>
  <c r="HU6" i="29"/>
  <c r="HM6" i="29"/>
  <c r="HE6" i="29"/>
  <c r="GW6" i="29"/>
  <c r="GO6" i="29"/>
  <c r="GG6" i="29"/>
  <c r="FY6" i="29"/>
  <c r="FQ6" i="29"/>
  <c r="FI6" i="29"/>
  <c r="FA6" i="29"/>
  <c r="ES6" i="29"/>
  <c r="EK6" i="29"/>
  <c r="EC6" i="29"/>
  <c r="DU6" i="29"/>
  <c r="DM6" i="29"/>
  <c r="DE6" i="29"/>
  <c r="CW6" i="29"/>
  <c r="CO6" i="29"/>
  <c r="CG6" i="29"/>
  <c r="BY6" i="29"/>
  <c r="BQ6" i="29"/>
  <c r="BI6" i="29"/>
  <c r="BA6" i="29"/>
  <c r="AS6" i="29"/>
  <c r="AK6" i="29"/>
  <c r="AC6" i="29"/>
  <c r="U6" i="29"/>
  <c r="ML6" i="29"/>
  <c r="JZ6" i="29"/>
  <c r="HV6" i="29"/>
  <c r="FR6" i="29"/>
  <c r="CX6" i="29"/>
  <c r="AD6" i="29"/>
  <c r="ON6" i="29"/>
  <c r="OF6" i="29"/>
  <c r="NX6" i="29"/>
  <c r="NP6" i="29"/>
  <c r="NH6" i="29"/>
  <c r="MZ6" i="29"/>
  <c r="MR6" i="29"/>
  <c r="MJ6" i="29"/>
  <c r="MB6" i="29"/>
  <c r="LT6" i="29"/>
  <c r="LL6" i="29"/>
  <c r="LD6" i="29"/>
  <c r="KV6" i="29"/>
  <c r="KN6" i="29"/>
  <c r="KF6" i="29"/>
  <c r="JX6" i="29"/>
  <c r="JP6" i="29"/>
  <c r="JH6" i="29"/>
  <c r="IZ6" i="29"/>
  <c r="IR6" i="29"/>
  <c r="IJ6" i="29"/>
  <c r="IB6" i="29"/>
  <c r="HT6" i="29"/>
  <c r="HL6" i="29"/>
  <c r="HD6" i="29"/>
  <c r="GV6" i="29"/>
  <c r="GN6" i="29"/>
  <c r="GF6" i="29"/>
  <c r="FX6" i="29"/>
  <c r="FP6" i="29"/>
  <c r="FH6" i="29"/>
  <c r="EZ6" i="29"/>
  <c r="ER6" i="29"/>
  <c r="EJ6" i="29"/>
  <c r="EB6" i="29"/>
  <c r="DT6" i="29"/>
  <c r="DL6" i="29"/>
  <c r="DD6" i="29"/>
  <c r="CV6" i="29"/>
  <c r="CN6" i="29"/>
  <c r="CF6" i="29"/>
  <c r="BX6" i="29"/>
  <c r="BP6" i="29"/>
  <c r="BH6" i="29"/>
  <c r="AZ6" i="29"/>
  <c r="AR6" i="29"/>
  <c r="AJ6" i="29"/>
  <c r="AB6" i="29"/>
  <c r="T6" i="29"/>
  <c r="OH6" i="29"/>
  <c r="MD6" i="29"/>
  <c r="KH6" i="29"/>
  <c r="IL6" i="29"/>
  <c r="FZ6" i="29"/>
  <c r="DV6" i="29"/>
  <c r="BR6" i="29"/>
  <c r="OM6" i="29"/>
  <c r="OE6" i="29"/>
  <c r="NW6" i="29"/>
  <c r="NO6" i="29"/>
  <c r="NG6" i="29"/>
  <c r="MY6" i="29"/>
  <c r="MQ6" i="29"/>
  <c r="MI6" i="29"/>
  <c r="MA6" i="29"/>
  <c r="LS6" i="29"/>
  <c r="LK6" i="29"/>
  <c r="LC6" i="29"/>
  <c r="KU6" i="29"/>
  <c r="KM6" i="29"/>
  <c r="KE6" i="29"/>
  <c r="JW6" i="29"/>
  <c r="JO6" i="29"/>
  <c r="JG6" i="29"/>
  <c r="IY6" i="29"/>
  <c r="IQ6" i="29"/>
  <c r="II6" i="29"/>
  <c r="IA6" i="29"/>
  <c r="HS6" i="29"/>
  <c r="HK6" i="29"/>
  <c r="HC6" i="29"/>
  <c r="GU6" i="29"/>
  <c r="GM6" i="29"/>
  <c r="GE6" i="29"/>
  <c r="FW6" i="29"/>
  <c r="FO6" i="29"/>
  <c r="FG6" i="29"/>
  <c r="EY6" i="29"/>
  <c r="EQ6" i="29"/>
  <c r="EI6" i="29"/>
  <c r="EA6" i="29"/>
  <c r="DS6" i="29"/>
  <c r="DK6" i="29"/>
  <c r="DC6" i="29"/>
  <c r="CU6" i="29"/>
  <c r="CM6" i="29"/>
  <c r="CE6" i="29"/>
  <c r="BW6" i="29"/>
  <c r="BO6" i="29"/>
  <c r="BG6" i="29"/>
  <c r="AY6" i="29"/>
  <c r="AQ6" i="29"/>
  <c r="AI6" i="29"/>
  <c r="AA6" i="29"/>
  <c r="S6" i="29"/>
  <c r="NZ6" i="29"/>
  <c r="LV6" i="29"/>
  <c r="JR6" i="29"/>
  <c r="HN6" i="29"/>
  <c r="FJ6" i="29"/>
  <c r="DN6" i="29"/>
  <c r="BB6" i="29"/>
  <c r="OL6" i="29"/>
  <c r="OD6" i="29"/>
  <c r="NV6" i="29"/>
  <c r="NN6" i="29"/>
  <c r="NF6" i="29"/>
  <c r="MX6" i="29"/>
  <c r="MP6" i="29"/>
  <c r="MH6" i="29"/>
  <c r="LZ6" i="29"/>
  <c r="LR6" i="29"/>
  <c r="LJ6" i="29"/>
  <c r="LB6" i="29"/>
  <c r="KT6" i="29"/>
  <c r="KL6" i="29"/>
  <c r="KD6" i="29"/>
  <c r="JV6" i="29"/>
  <c r="JN6" i="29"/>
  <c r="JF6" i="29"/>
  <c r="IX6" i="29"/>
  <c r="IP6" i="29"/>
  <c r="IH6" i="29"/>
  <c r="HZ6" i="29"/>
  <c r="HR6" i="29"/>
  <c r="HJ6" i="29"/>
  <c r="HB6" i="29"/>
  <c r="GT6" i="29"/>
  <c r="GL6" i="29"/>
  <c r="GD6" i="29"/>
  <c r="FV6" i="29"/>
  <c r="FN6" i="29"/>
  <c r="FF6" i="29"/>
  <c r="EX6" i="29"/>
  <c r="EP6" i="29"/>
  <c r="EH6" i="29"/>
  <c r="DZ6" i="29"/>
  <c r="DR6" i="29"/>
  <c r="DJ6" i="29"/>
  <c r="DB6" i="29"/>
  <c r="CT6" i="29"/>
  <c r="CL6" i="29"/>
  <c r="CD6" i="29"/>
  <c r="BV6" i="29"/>
  <c r="BN6" i="29"/>
  <c r="BF6" i="29"/>
  <c r="AX6" i="29"/>
  <c r="AP6" i="29"/>
  <c r="AH6" i="29"/>
  <c r="Z6" i="29"/>
  <c r="R6" i="29"/>
  <c r="NJ6" i="29"/>
  <c r="LF6" i="29"/>
  <c r="IT6" i="29"/>
  <c r="GX6" i="29"/>
  <c r="ED6" i="29"/>
  <c r="BZ6" i="29"/>
  <c r="AT6" i="29"/>
  <c r="OK6" i="29"/>
  <c r="OC6" i="29"/>
  <c r="NU6" i="29"/>
  <c r="NM6" i="29"/>
  <c r="NE6" i="29"/>
  <c r="MW6" i="29"/>
  <c r="MO6" i="29"/>
  <c r="MG6" i="29"/>
  <c r="LY6" i="29"/>
  <c r="LQ6" i="29"/>
  <c r="LI6" i="29"/>
  <c r="LA6" i="29"/>
  <c r="KS6" i="29"/>
  <c r="KK6" i="29"/>
  <c r="KC6" i="29"/>
  <c r="JU6" i="29"/>
  <c r="JM6" i="29"/>
  <c r="JE6" i="29"/>
  <c r="IW6" i="29"/>
  <c r="IO6" i="29"/>
  <c r="IG6" i="29"/>
  <c r="HY6" i="29"/>
  <c r="HQ6" i="29"/>
  <c r="HI6" i="29"/>
  <c r="HA6" i="29"/>
  <c r="GS6" i="29"/>
  <c r="GK6" i="29"/>
  <c r="GC6" i="29"/>
  <c r="FU6" i="29"/>
  <c r="FM6" i="29"/>
  <c r="FE6" i="29"/>
  <c r="EW6" i="29"/>
  <c r="EO6" i="29"/>
  <c r="EG6" i="29"/>
  <c r="DY6" i="29"/>
  <c r="DQ6" i="29"/>
  <c r="DI6" i="29"/>
  <c r="DA6" i="29"/>
  <c r="CS6" i="29"/>
  <c r="CK6" i="29"/>
  <c r="CC6" i="29"/>
  <c r="BU6" i="29"/>
  <c r="BM6" i="29"/>
  <c r="BE6" i="29"/>
  <c r="AW6" i="29"/>
  <c r="AO6" i="29"/>
  <c r="AG6" i="29"/>
  <c r="Y6" i="29"/>
  <c r="NR6" i="29"/>
  <c r="LN6" i="29"/>
  <c r="JJ6" i="29"/>
  <c r="HF6" i="29"/>
  <c r="FB6" i="29"/>
  <c r="DF6" i="29"/>
  <c r="BJ6" i="29"/>
  <c r="Q6" i="29"/>
  <c r="OJ6" i="29"/>
  <c r="OB6" i="29"/>
  <c r="NT6" i="29"/>
  <c r="NL6" i="29"/>
  <c r="ND6" i="29"/>
  <c r="MV6" i="29"/>
  <c r="MN6" i="29"/>
  <c r="MF6" i="29"/>
  <c r="LX6" i="29"/>
  <c r="LP6" i="29"/>
  <c r="LH6" i="29"/>
  <c r="KZ6" i="29"/>
  <c r="KR6" i="29"/>
  <c r="KJ6" i="29"/>
  <c r="KB6" i="29"/>
  <c r="JT6" i="29"/>
  <c r="JL6" i="29"/>
  <c r="JD6" i="29"/>
  <c r="IV6" i="29"/>
  <c r="IN6" i="29"/>
  <c r="IF6" i="29"/>
  <c r="HX6" i="29"/>
  <c r="HP6" i="29"/>
  <c r="HH6" i="29"/>
  <c r="GZ6" i="29"/>
  <c r="GR6" i="29"/>
  <c r="GJ6" i="29"/>
  <c r="GB6" i="29"/>
  <c r="FT6" i="29"/>
  <c r="FL6" i="29"/>
  <c r="FD6" i="29"/>
  <c r="EV6" i="29"/>
  <c r="EN6" i="29"/>
  <c r="EF6" i="29"/>
  <c r="DX6" i="29"/>
  <c r="DP6" i="29"/>
  <c r="DH6" i="29"/>
  <c r="CZ6" i="29"/>
  <c r="CR6" i="29"/>
  <c r="CJ6" i="29"/>
  <c r="CB6" i="29"/>
  <c r="BT6" i="29"/>
  <c r="BL6" i="29"/>
  <c r="BD6" i="29"/>
  <c r="AV6" i="29"/>
  <c r="AN6" i="29"/>
  <c r="AF6" i="29"/>
  <c r="X6" i="29"/>
  <c r="NB6" i="29"/>
  <c r="KX6" i="29"/>
  <c r="JB6" i="29"/>
  <c r="GP6" i="29"/>
  <c r="EL6" i="29"/>
  <c r="CH6" i="29"/>
  <c r="OQ6" i="29"/>
  <c r="OI6" i="29"/>
  <c r="OA6" i="29"/>
  <c r="NS6" i="29"/>
  <c r="NK6" i="29"/>
  <c r="NC6" i="29"/>
  <c r="MU6" i="29"/>
  <c r="MM6" i="29"/>
  <c r="ME6" i="29"/>
  <c r="LW6" i="29"/>
  <c r="LO6" i="29"/>
  <c r="LG6" i="29"/>
  <c r="KY6" i="29"/>
  <c r="KQ6" i="29"/>
  <c r="KI6" i="29"/>
  <c r="KA6" i="29"/>
  <c r="JS6" i="29"/>
  <c r="JK6" i="29"/>
  <c r="JC6" i="29"/>
  <c r="IU6" i="29"/>
  <c r="IM6" i="29"/>
  <c r="IE6" i="29"/>
  <c r="HW6" i="29"/>
  <c r="HO6" i="29"/>
  <c r="HG6" i="29"/>
  <c r="GY6" i="29"/>
  <c r="GQ6" i="29"/>
  <c r="GI6" i="29"/>
  <c r="GA6" i="29"/>
  <c r="FS6" i="29"/>
  <c r="FK6" i="29"/>
  <c r="FC6" i="29"/>
  <c r="EU6" i="29"/>
  <c r="EM6" i="29"/>
  <c r="EE6" i="29"/>
  <c r="DW6" i="29"/>
  <c r="DO6" i="29"/>
  <c r="DG6" i="29"/>
  <c r="CY6" i="29"/>
  <c r="CQ6" i="29"/>
  <c r="CI6" i="29"/>
  <c r="CA6" i="29"/>
  <c r="BS6" i="29"/>
  <c r="BK6" i="29"/>
  <c r="BC6" i="29"/>
  <c r="AU6" i="29"/>
  <c r="AM6" i="29"/>
  <c r="AE6" i="29"/>
  <c r="D66" i="29" l="1"/>
  <c r="O17" i="29" l="1"/>
  <c r="BX5" i="29"/>
  <c r="Q5" i="29"/>
  <c r="R5" i="29" s="1"/>
  <c r="S5" i="29" s="1"/>
  <c r="T5" i="29" l="1"/>
  <c r="BY5" i="29"/>
  <c r="U5" i="29" l="1"/>
  <c r="BZ5" i="29"/>
  <c r="I40" i="29"/>
  <c r="H15" i="29"/>
  <c r="E22" i="29" s="1"/>
  <c r="H22" i="29" s="1"/>
  <c r="E21" i="29" l="1"/>
  <c r="H21" i="29" s="1"/>
  <c r="C65" i="29"/>
  <c r="Q12" i="29"/>
  <c r="Q9" i="29" s="1"/>
  <c r="V5" i="29"/>
  <c r="CA5" i="29"/>
  <c r="C25" i="29" l="1"/>
  <c r="Q8" i="29"/>
  <c r="D65" i="29"/>
  <c r="W5" i="29"/>
  <c r="CB5" i="29"/>
  <c r="R12" i="29"/>
  <c r="OT12" i="29"/>
  <c r="Q3" i="29"/>
  <c r="R9" i="29" l="1"/>
  <c r="R8" i="29"/>
  <c r="R3" i="29"/>
  <c r="S12" i="29"/>
  <c r="CC5" i="29"/>
  <c r="OU12" i="29"/>
  <c r="X5" i="29"/>
  <c r="S9" i="29" l="1"/>
  <c r="S8" i="29"/>
  <c r="OV12" i="29"/>
  <c r="Y5" i="29"/>
  <c r="S3" i="29"/>
  <c r="T12" i="29"/>
  <c r="CD5" i="29"/>
  <c r="T9" i="29" l="1"/>
  <c r="T8" i="29"/>
  <c r="Z5" i="29"/>
  <c r="T3" i="29"/>
  <c r="U12" i="29"/>
  <c r="CE5" i="29"/>
  <c r="OW12" i="29"/>
  <c r="U9" i="29" l="1"/>
  <c r="U8" i="29"/>
  <c r="OX12" i="29"/>
  <c r="CF5" i="29"/>
  <c r="U3" i="29"/>
  <c r="V12" i="29"/>
  <c r="AA5" i="29"/>
  <c r="V9" i="29" l="1"/>
  <c r="V8" i="29"/>
  <c r="CG5" i="29"/>
  <c r="AB5" i="29"/>
  <c r="W12" i="29"/>
  <c r="V3" i="29"/>
  <c r="OY12" i="29"/>
  <c r="W9" i="29" l="1"/>
  <c r="W8" i="29"/>
  <c r="OZ12" i="29"/>
  <c r="W3" i="29"/>
  <c r="X12" i="29"/>
  <c r="AC5" i="29"/>
  <c r="CH5" i="29"/>
  <c r="X9" i="29" l="1"/>
  <c r="X8" i="29"/>
  <c r="CI5" i="29"/>
  <c r="Y12" i="29"/>
  <c r="X3" i="29"/>
  <c r="AD5" i="29"/>
  <c r="PA12" i="29"/>
  <c r="Y9" i="29" l="1"/>
  <c r="Y8" i="29"/>
  <c r="PB12" i="29"/>
  <c r="AE5" i="29"/>
  <c r="Z12" i="29"/>
  <c r="Y3" i="29"/>
  <c r="CJ5" i="29"/>
  <c r="Z9" i="29" l="1"/>
  <c r="Z8" i="29"/>
  <c r="PC12" i="29"/>
  <c r="Z3" i="29"/>
  <c r="AA12" i="29"/>
  <c r="AF5" i="29"/>
  <c r="CK5" i="29"/>
  <c r="AA9" i="29" l="1"/>
  <c r="AA8" i="29"/>
  <c r="PD12" i="29"/>
  <c r="AA3" i="29"/>
  <c r="AB12" i="29"/>
  <c r="AG5" i="29"/>
  <c r="CL5" i="29"/>
  <c r="AB9" i="29" l="1"/>
  <c r="AB8" i="29"/>
  <c r="AB3" i="29"/>
  <c r="AC12" i="29"/>
  <c r="AH5" i="29"/>
  <c r="CM5" i="29"/>
  <c r="PE12" i="29"/>
  <c r="AC9" i="29" l="1"/>
  <c r="AC8" i="29"/>
  <c r="CN5" i="29"/>
  <c r="PF12" i="29"/>
  <c r="AD12" i="29"/>
  <c r="AC3" i="29"/>
  <c r="AI5" i="29"/>
  <c r="AD9" i="29" l="1"/>
  <c r="AD8" i="29"/>
  <c r="AJ5" i="29"/>
  <c r="CO5" i="29"/>
  <c r="PG12" i="29"/>
  <c r="AE12" i="29"/>
  <c r="AD3" i="29"/>
  <c r="AE9" i="29" l="1"/>
  <c r="AE8" i="29"/>
  <c r="CP5" i="29"/>
  <c r="AF12" i="29"/>
  <c r="AE3" i="29"/>
  <c r="AK5" i="29"/>
  <c r="PH12" i="29"/>
  <c r="AF9" i="29" l="1"/>
  <c r="AF8" i="29"/>
  <c r="PI12" i="29"/>
  <c r="AG12" i="29"/>
  <c r="AF3" i="29"/>
  <c r="AL5" i="29"/>
  <c r="CQ5" i="29"/>
  <c r="AG9" i="29" l="1"/>
  <c r="AG8" i="29"/>
  <c r="CR5" i="29"/>
  <c r="AH12" i="29"/>
  <c r="AG3" i="29"/>
  <c r="PJ12" i="29"/>
  <c r="AM5" i="29"/>
  <c r="AH9" i="29" l="1"/>
  <c r="AH8" i="29"/>
  <c r="PK12" i="29"/>
  <c r="AH3" i="29"/>
  <c r="AI12" i="29"/>
  <c r="CS5" i="29"/>
  <c r="AN5" i="29"/>
  <c r="AI9" i="29" l="1"/>
  <c r="AI8" i="29"/>
  <c r="PL12" i="29"/>
  <c r="CT5" i="29"/>
  <c r="AO5" i="29"/>
  <c r="AI3" i="29"/>
  <c r="AJ12" i="29"/>
  <c r="AJ9" i="29" l="1"/>
  <c r="AJ8" i="29"/>
  <c r="AJ3" i="29"/>
  <c r="AK12" i="29"/>
  <c r="CU5" i="29"/>
  <c r="AP5" i="29"/>
  <c r="PM12" i="29"/>
  <c r="AK9" i="29" l="1"/>
  <c r="AK8" i="29"/>
  <c r="PN12" i="29"/>
  <c r="CV5" i="29"/>
  <c r="AQ5" i="29"/>
  <c r="AL12" i="29"/>
  <c r="AK3" i="29"/>
  <c r="AL9" i="29" l="1"/>
  <c r="AL8" i="29"/>
  <c r="PO12" i="29"/>
  <c r="CW5" i="29"/>
  <c r="AM12" i="29"/>
  <c r="AL3" i="29"/>
  <c r="AR5" i="29"/>
  <c r="AM9" i="29" l="1"/>
  <c r="AM8" i="29"/>
  <c r="AM3" i="29"/>
  <c r="AN12" i="29"/>
  <c r="CX5" i="29"/>
  <c r="AS5" i="29"/>
  <c r="PP12" i="29"/>
  <c r="AN9" i="29" l="1"/>
  <c r="AN8" i="29"/>
  <c r="CY5" i="29"/>
  <c r="AT5" i="29"/>
  <c r="PQ12" i="29"/>
  <c r="AO12" i="29"/>
  <c r="AN3" i="29"/>
  <c r="AO9" i="29" l="1"/>
  <c r="AO8" i="29"/>
  <c r="PR12" i="29"/>
  <c r="AP12" i="29"/>
  <c r="AO3" i="29"/>
  <c r="CZ5" i="29"/>
  <c r="AU5" i="29"/>
  <c r="AP9" i="29" l="1"/>
  <c r="AP8" i="29"/>
  <c r="AV5" i="29"/>
  <c r="DA5" i="29"/>
  <c r="AP3" i="29"/>
  <c r="AQ12" i="29"/>
  <c r="PS12" i="29"/>
  <c r="AQ9" i="29" l="1"/>
  <c r="AQ8" i="29"/>
  <c r="AQ3" i="29"/>
  <c r="AR12" i="29"/>
  <c r="AW5" i="29"/>
  <c r="DB5" i="29"/>
  <c r="PT12" i="29"/>
  <c r="AR9" i="29" l="1"/>
  <c r="AR8" i="29"/>
  <c r="PU12" i="29"/>
  <c r="DC5" i="29"/>
  <c r="AX5" i="29"/>
  <c r="AR3" i="29"/>
  <c r="AS12" i="29"/>
  <c r="AS9" i="29" l="1"/>
  <c r="AS8" i="29"/>
  <c r="AS3" i="29"/>
  <c r="AT12" i="29"/>
  <c r="AY5" i="29"/>
  <c r="DD5" i="29"/>
  <c r="PV12" i="29"/>
  <c r="AT9" i="29" l="1"/>
  <c r="AT8" i="29"/>
  <c r="DE5" i="29"/>
  <c r="AZ5" i="29"/>
  <c r="AU12" i="29"/>
  <c r="AT3" i="29"/>
  <c r="PW12" i="29"/>
  <c r="AU9" i="29" l="1"/>
  <c r="AU8" i="29"/>
  <c r="AV12" i="29"/>
  <c r="AU3" i="29"/>
  <c r="PX12" i="29"/>
  <c r="DF5" i="29"/>
  <c r="BA5" i="29"/>
  <c r="AV9" i="29" l="1"/>
  <c r="AV8" i="29"/>
  <c r="PY12" i="29"/>
  <c r="AW12" i="29"/>
  <c r="AV3" i="29"/>
  <c r="BB5" i="29"/>
  <c r="DG5" i="29"/>
  <c r="AW9" i="29" l="1"/>
  <c r="AW8" i="29"/>
  <c r="BC5" i="29"/>
  <c r="AX12" i="29"/>
  <c r="AW3" i="29"/>
  <c r="DH5" i="29"/>
  <c r="PZ12" i="29"/>
  <c r="AX9" i="29" l="1"/>
  <c r="AX8" i="29"/>
  <c r="AX3" i="29"/>
  <c r="AY12" i="29"/>
  <c r="QA12" i="29"/>
  <c r="DI5" i="29"/>
  <c r="BD5" i="29"/>
  <c r="AY9" i="29" l="1"/>
  <c r="AY8" i="29"/>
  <c r="AY3" i="29"/>
  <c r="AZ12" i="29"/>
  <c r="BE5" i="29"/>
  <c r="DJ5" i="29"/>
  <c r="AZ9" i="29" l="1"/>
  <c r="AZ8" i="29"/>
  <c r="BF5" i="29"/>
  <c r="AZ3" i="29"/>
  <c r="BA12" i="29"/>
  <c r="DK5" i="29"/>
  <c r="BA9" i="29" l="1"/>
  <c r="BA8" i="29"/>
  <c r="BG5" i="29"/>
  <c r="DL5" i="29"/>
  <c r="BA3" i="29"/>
  <c r="BB12" i="29"/>
  <c r="BB9" i="29" l="1"/>
  <c r="BB8" i="29"/>
  <c r="DM5" i="29"/>
  <c r="BC12" i="29"/>
  <c r="BB3" i="29"/>
  <c r="BH5" i="29"/>
  <c r="BC9" i="29" l="1"/>
  <c r="BC8" i="29"/>
  <c r="DN5" i="29"/>
  <c r="BI5" i="29"/>
  <c r="BC3" i="29"/>
  <c r="BD12" i="29"/>
  <c r="BD9" i="29" l="1"/>
  <c r="BD8" i="29"/>
  <c r="DO5" i="29"/>
  <c r="BE12" i="29"/>
  <c r="BD3" i="29"/>
  <c r="BJ5" i="29"/>
  <c r="BE9" i="29" l="1"/>
  <c r="BE8" i="29"/>
  <c r="DP5" i="29"/>
  <c r="BK5" i="29"/>
  <c r="BF12" i="29"/>
  <c r="BE3" i="29"/>
  <c r="BF9" i="29" l="1"/>
  <c r="BF8" i="29"/>
  <c r="BF3" i="29"/>
  <c r="BG12" i="29"/>
  <c r="BL5" i="29"/>
  <c r="DQ5" i="29"/>
  <c r="BG9" i="29" l="1"/>
  <c r="BG8" i="29"/>
  <c r="DR5" i="29"/>
  <c r="BG3" i="29"/>
  <c r="BH12" i="29"/>
  <c r="BM5" i="29"/>
  <c r="BH9" i="29" l="1"/>
  <c r="BH8" i="29"/>
  <c r="BH3" i="29"/>
  <c r="BI12" i="29"/>
  <c r="BN5" i="29"/>
  <c r="DS5" i="29"/>
  <c r="BI9" i="29" l="1"/>
  <c r="BI8" i="29"/>
  <c r="BI3" i="29"/>
  <c r="BJ12" i="29"/>
  <c r="BO5" i="29"/>
  <c r="DT5" i="29"/>
  <c r="BJ9" i="29" l="1"/>
  <c r="BJ8" i="29"/>
  <c r="BK12" i="29"/>
  <c r="BJ3" i="29"/>
  <c r="DU5" i="29"/>
  <c r="BP5" i="29"/>
  <c r="BK9" i="29" l="1"/>
  <c r="BK8" i="29"/>
  <c r="DV5" i="29"/>
  <c r="BQ5" i="29"/>
  <c r="BL12" i="29"/>
  <c r="BK3" i="29"/>
  <c r="BL9" i="29" l="1"/>
  <c r="BL8" i="29"/>
  <c r="BM12" i="29"/>
  <c r="BL3" i="29"/>
  <c r="BR5" i="29"/>
  <c r="DW5" i="29"/>
  <c r="BM9" i="29" l="1"/>
  <c r="BM8" i="29"/>
  <c r="DX5" i="29"/>
  <c r="BN12" i="29"/>
  <c r="BM3" i="29"/>
  <c r="BS5" i="29"/>
  <c r="BN9" i="29" l="1"/>
  <c r="BN8" i="29"/>
  <c r="BN3" i="29"/>
  <c r="BO12" i="29"/>
  <c r="BT5" i="29"/>
  <c r="DY5" i="29"/>
  <c r="BO9" i="29" l="1"/>
  <c r="BO8" i="29"/>
  <c r="BO3" i="29"/>
  <c r="BP12" i="29"/>
  <c r="BU5" i="29"/>
  <c r="DZ5" i="29"/>
  <c r="BP9" i="29" l="1"/>
  <c r="BP8" i="29"/>
  <c r="EA5" i="29"/>
  <c r="BP3" i="29"/>
  <c r="BQ12" i="29"/>
  <c r="BV5" i="29"/>
  <c r="BQ9" i="29" l="1"/>
  <c r="BQ8" i="29"/>
  <c r="EB5" i="29"/>
  <c r="BQ3" i="29"/>
  <c r="BR12" i="29"/>
  <c r="BW5" i="29"/>
  <c r="BR9" i="29" l="1"/>
  <c r="BR8" i="29"/>
  <c r="BS12" i="29"/>
  <c r="BR3" i="29"/>
  <c r="EC5" i="29"/>
  <c r="BS9" i="29" l="1"/>
  <c r="BS8" i="29"/>
  <c r="BS3" i="29"/>
  <c r="BT12" i="29"/>
  <c r="ED5" i="29"/>
  <c r="BT9" i="29" l="1"/>
  <c r="BT8" i="29"/>
  <c r="EE5" i="29"/>
  <c r="BU12" i="29"/>
  <c r="BT3" i="29"/>
  <c r="BU9" i="29" l="1"/>
  <c r="BU8" i="29"/>
  <c r="EF5" i="29"/>
  <c r="BV12" i="29"/>
  <c r="BU3" i="29"/>
  <c r="BV9" i="29" l="1"/>
  <c r="BV8" i="29"/>
  <c r="BV3" i="29"/>
  <c r="BW12" i="29"/>
  <c r="EG5" i="29"/>
  <c r="BW9" i="29" l="1"/>
  <c r="BW8" i="29"/>
  <c r="BW3" i="29"/>
  <c r="BX12" i="29"/>
  <c r="EH5" i="29"/>
  <c r="BX9" i="29" l="1"/>
  <c r="BX8" i="29"/>
  <c r="BX3" i="29"/>
  <c r="BY12" i="29"/>
  <c r="EI5" i="29"/>
  <c r="BY9" i="29" l="1"/>
  <c r="BY8" i="29"/>
  <c r="BZ12" i="29"/>
  <c r="BY3" i="29"/>
  <c r="EJ5" i="29"/>
  <c r="BZ9" i="29" l="1"/>
  <c r="BZ8" i="29"/>
  <c r="EK5" i="29"/>
  <c r="CA12" i="29"/>
  <c r="BZ3" i="29"/>
  <c r="CA9" i="29" l="1"/>
  <c r="CA8" i="29"/>
  <c r="EL5" i="29"/>
  <c r="CB12" i="29"/>
  <c r="CA3" i="29"/>
  <c r="CB9" i="29" l="1"/>
  <c r="CB8" i="29"/>
  <c r="EM5" i="29"/>
  <c r="CC12" i="29"/>
  <c r="CB3" i="29"/>
  <c r="CC9" i="29" l="1"/>
  <c r="CC8" i="29"/>
  <c r="CD12" i="29"/>
  <c r="CC3" i="29"/>
  <c r="EN5" i="29"/>
  <c r="CD9" i="29" l="1"/>
  <c r="CD8" i="29"/>
  <c r="EO5" i="29"/>
  <c r="CD3" i="29"/>
  <c r="CE12" i="29"/>
  <c r="CE9" i="29" l="1"/>
  <c r="CE8" i="29"/>
  <c r="CE3" i="29"/>
  <c r="CF12" i="29"/>
  <c r="EP5" i="29"/>
  <c r="CF9" i="29" l="1"/>
  <c r="CF8" i="29"/>
  <c r="CF3" i="29"/>
  <c r="CG12" i="29"/>
  <c r="EQ5" i="29"/>
  <c r="CG9" i="29" l="1"/>
  <c r="CG8" i="29"/>
  <c r="CH12" i="29"/>
  <c r="CG3" i="29"/>
  <c r="ER5" i="29"/>
  <c r="CH9" i="29" l="1"/>
  <c r="CH8" i="29"/>
  <c r="CI12" i="29"/>
  <c r="CH3" i="29"/>
  <c r="ES5" i="29"/>
  <c r="CI9" i="29" l="1"/>
  <c r="CI8" i="29"/>
  <c r="CJ12" i="29"/>
  <c r="CI3" i="29"/>
  <c r="ET5" i="29"/>
  <c r="CJ9" i="29" l="1"/>
  <c r="CJ8" i="29"/>
  <c r="EU5" i="29"/>
  <c r="CK12" i="29"/>
  <c r="CJ3" i="29"/>
  <c r="CK9" i="29" l="1"/>
  <c r="CK8" i="29"/>
  <c r="EV5" i="29"/>
  <c r="CL12" i="29"/>
  <c r="CK3" i="29"/>
  <c r="CL9" i="29" l="1"/>
  <c r="CL8" i="29"/>
  <c r="CL3" i="29"/>
  <c r="CM12" i="29"/>
  <c r="EW5" i="29"/>
  <c r="CM9" i="29" l="1"/>
  <c r="CM8" i="29"/>
  <c r="CM3" i="29"/>
  <c r="CN12" i="29"/>
  <c r="EX5" i="29"/>
  <c r="CN9" i="29" l="1"/>
  <c r="CN8" i="29"/>
  <c r="EY5" i="29"/>
  <c r="CN3" i="29"/>
  <c r="CO12" i="29"/>
  <c r="CO9" i="29" l="1"/>
  <c r="CO8" i="29"/>
  <c r="CO3" i="29"/>
  <c r="CP12" i="29"/>
  <c r="EZ5" i="29"/>
  <c r="CP9" i="29" l="1"/>
  <c r="CP8" i="29"/>
  <c r="CQ12" i="29"/>
  <c r="CP3" i="29"/>
  <c r="FA5" i="29"/>
  <c r="CQ9" i="29" l="1"/>
  <c r="CQ8" i="29"/>
  <c r="FB5" i="29"/>
  <c r="CQ3" i="29"/>
  <c r="CR12" i="29"/>
  <c r="CR9" i="29" l="1"/>
  <c r="CR8" i="29"/>
  <c r="CS12" i="29"/>
  <c r="CR3" i="29"/>
  <c r="FC5" i="29"/>
  <c r="CS9" i="29" l="1"/>
  <c r="CS8" i="29"/>
  <c r="CT12" i="29"/>
  <c r="CS3" i="29"/>
  <c r="FD5" i="29"/>
  <c r="CT9" i="29" l="1"/>
  <c r="CT8" i="29"/>
  <c r="FE5" i="29"/>
  <c r="CT3" i="29"/>
  <c r="CU12" i="29"/>
  <c r="CU9" i="29" l="1"/>
  <c r="CU8" i="29"/>
  <c r="CU3" i="29"/>
  <c r="CV12" i="29"/>
  <c r="FF5" i="29"/>
  <c r="CV9" i="29" l="1"/>
  <c r="CV8" i="29"/>
  <c r="CV3" i="29"/>
  <c r="CW12" i="29"/>
  <c r="FG5" i="29"/>
  <c r="CW9" i="29" l="1"/>
  <c r="CW8" i="29"/>
  <c r="CW3" i="29"/>
  <c r="CX12" i="29"/>
  <c r="FH5" i="29"/>
  <c r="CX9" i="29" l="1"/>
  <c r="CX8" i="29"/>
  <c r="FI5" i="29"/>
  <c r="CY12" i="29"/>
  <c r="CX3" i="29"/>
  <c r="CY9" i="29" l="1"/>
  <c r="CY8" i="29"/>
  <c r="FJ5" i="29"/>
  <c r="CZ12" i="29"/>
  <c r="CY3" i="29"/>
  <c r="CZ9" i="29" l="1"/>
  <c r="CZ8" i="29"/>
  <c r="DA12" i="29"/>
  <c r="CZ3" i="29"/>
  <c r="FK5" i="29"/>
  <c r="DA9" i="29" l="1"/>
  <c r="DA8" i="29"/>
  <c r="DB12" i="29"/>
  <c r="DA3" i="29"/>
  <c r="FL5" i="29"/>
  <c r="DB9" i="29" l="1"/>
  <c r="DB8" i="29"/>
  <c r="DB3" i="29"/>
  <c r="DC12" i="29"/>
  <c r="FM5" i="29"/>
  <c r="DC9" i="29" l="1"/>
  <c r="DC8" i="29"/>
  <c r="DC3" i="29"/>
  <c r="DD12" i="29"/>
  <c r="FN5" i="29"/>
  <c r="DD9" i="29" l="1"/>
  <c r="DD8" i="29"/>
  <c r="FO5" i="29"/>
  <c r="DD3" i="29"/>
  <c r="DE12" i="29"/>
  <c r="DE9" i="29" l="1"/>
  <c r="DE8" i="29"/>
  <c r="FP5" i="29"/>
  <c r="DE3" i="29"/>
  <c r="DF12" i="29"/>
  <c r="DF9" i="29" l="1"/>
  <c r="DF8" i="29"/>
  <c r="DG12" i="29"/>
  <c r="DF3" i="29"/>
  <c r="FQ5" i="29"/>
  <c r="DG9" i="29" l="1"/>
  <c r="DG8" i="29"/>
  <c r="DG3" i="29"/>
  <c r="DH12" i="29"/>
  <c r="FR5" i="29"/>
  <c r="DH9" i="29" l="1"/>
  <c r="DH8" i="29"/>
  <c r="DI12" i="29"/>
  <c r="DH3" i="29"/>
  <c r="FS5" i="29"/>
  <c r="DI9" i="29" l="1"/>
  <c r="DI8" i="29"/>
  <c r="FT5" i="29"/>
  <c r="DJ12" i="29"/>
  <c r="DI3" i="29"/>
  <c r="DJ9" i="29" l="1"/>
  <c r="DJ8" i="29"/>
  <c r="DJ3" i="29"/>
  <c r="DK12" i="29"/>
  <c r="FU5" i="29"/>
  <c r="DK9" i="29" l="1"/>
  <c r="DK8" i="29"/>
  <c r="FV5" i="29"/>
  <c r="DK3" i="29"/>
  <c r="DL12" i="29"/>
  <c r="DL9" i="29" l="1"/>
  <c r="DL8" i="29"/>
  <c r="FW5" i="29"/>
  <c r="DL3" i="29"/>
  <c r="DM12" i="29"/>
  <c r="DM9" i="29" l="1"/>
  <c r="DM8" i="29"/>
  <c r="FX5" i="29"/>
  <c r="DN12" i="29"/>
  <c r="DM3" i="29"/>
  <c r="DN9" i="29" l="1"/>
  <c r="DN8" i="29"/>
  <c r="DO12" i="29"/>
  <c r="DN3" i="29"/>
  <c r="FY5" i="29"/>
  <c r="AC6" i="5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Z14" i="5"/>
  <c r="X14" i="5"/>
  <c r="X13" i="5" s="1"/>
  <c r="W36" i="5"/>
  <c r="W37" i="5" s="1"/>
  <c r="W14" i="5"/>
  <c r="W13" i="5" s="1"/>
  <c r="W12" i="5" s="1"/>
  <c r="W11" i="5" s="1"/>
  <c r="W10" i="5" s="1"/>
  <c r="W9" i="5" s="1"/>
  <c r="W8" i="5" s="1"/>
  <c r="W7" i="5" s="1"/>
  <c r="W6" i="5" s="1"/>
  <c r="W5" i="5" s="1"/>
  <c r="DO9" i="29" l="1"/>
  <c r="DO8" i="29"/>
  <c r="FZ5" i="29"/>
  <c r="DP12" i="29"/>
  <c r="DO3" i="29"/>
  <c r="AA14" i="5"/>
  <c r="AC26" i="5"/>
  <c r="AC27" i="5" s="1"/>
  <c r="AC28" i="5" s="1"/>
  <c r="AC29" i="5" s="1"/>
  <c r="AC30" i="5" s="1"/>
  <c r="AC31" i="5" s="1"/>
  <c r="AC32" i="5" s="1"/>
  <c r="AC33" i="5" s="1"/>
  <c r="AC34" i="5" s="1"/>
  <c r="AC35" i="5" s="1"/>
  <c r="Z13" i="5"/>
  <c r="Z12" i="5" s="1"/>
  <c r="Z11" i="5" s="1"/>
  <c r="X12" i="5"/>
  <c r="Y13" i="5"/>
  <c r="Y14" i="5"/>
  <c r="W38" i="5"/>
  <c r="DP9" i="29" l="1"/>
  <c r="DP8" i="29"/>
  <c r="GA5" i="29"/>
  <c r="DQ12" i="29"/>
  <c r="DP3" i="29"/>
  <c r="AA13" i="5"/>
  <c r="AC36" i="5"/>
  <c r="AC37" i="5" s="1"/>
  <c r="AC38" i="5" s="1"/>
  <c r="AC39" i="5" s="1"/>
  <c r="AC40" i="5" s="1"/>
  <c r="AC41" i="5" s="1"/>
  <c r="AC42" i="5" s="1"/>
  <c r="AC43" i="5" s="1"/>
  <c r="AC44" i="5" s="1"/>
  <c r="AC45" i="5" s="1"/>
  <c r="AA12" i="5"/>
  <c r="Z10" i="5"/>
  <c r="AA11" i="5"/>
  <c r="X11" i="5"/>
  <c r="Y12" i="5"/>
  <c r="W39" i="5"/>
  <c r="DQ9" i="29" l="1"/>
  <c r="DQ8" i="29"/>
  <c r="DR12" i="29"/>
  <c r="DQ3" i="29"/>
  <c r="GB5" i="29"/>
  <c r="AC46" i="5"/>
  <c r="AC47" i="5" s="1"/>
  <c r="AA10" i="5"/>
  <c r="Z9" i="5"/>
  <c r="AG45" i="5" s="1"/>
  <c r="X10" i="5"/>
  <c r="Y11" i="5"/>
  <c r="W40" i="5"/>
  <c r="DR9" i="29" l="1"/>
  <c r="DR8" i="29"/>
  <c r="GC5" i="29"/>
  <c r="DR3" i="29"/>
  <c r="DS12" i="29"/>
  <c r="AI45" i="5"/>
  <c r="AC48" i="5"/>
  <c r="X9" i="5"/>
  <c r="AD45" i="5" s="1"/>
  <c r="Y10" i="5"/>
  <c r="Z8" i="5"/>
  <c r="AG35" i="5" s="1"/>
  <c r="AA9" i="5"/>
  <c r="W41" i="5"/>
  <c r="DS9" i="29" l="1"/>
  <c r="DS8" i="29"/>
  <c r="DS3" i="29"/>
  <c r="DT12" i="29"/>
  <c r="GD5" i="29"/>
  <c r="AG36" i="5"/>
  <c r="AI35" i="5"/>
  <c r="AF45" i="5"/>
  <c r="AC49" i="5"/>
  <c r="AA8" i="5"/>
  <c r="Z7" i="5"/>
  <c r="AG25" i="5" s="1"/>
  <c r="Y9" i="5"/>
  <c r="X8" i="5"/>
  <c r="AD35" i="5" s="1"/>
  <c r="W42" i="5"/>
  <c r="DT9" i="29" l="1"/>
  <c r="DT8" i="29"/>
  <c r="GE5" i="29"/>
  <c r="DT3" i="29"/>
  <c r="DU12" i="29"/>
  <c r="AI25" i="5"/>
  <c r="AG26" i="5"/>
  <c r="AG37" i="5"/>
  <c r="AI36" i="5"/>
  <c r="AD36" i="5"/>
  <c r="AF35" i="5"/>
  <c r="AC50" i="5"/>
  <c r="X7" i="5"/>
  <c r="AD25" i="5" s="1"/>
  <c r="Y8" i="5"/>
  <c r="Z6" i="5"/>
  <c r="AG15" i="5" s="1"/>
  <c r="AA7" i="5"/>
  <c r="W43" i="5"/>
  <c r="DU9" i="29" l="1"/>
  <c r="DU8" i="29"/>
  <c r="DU3" i="29"/>
  <c r="DV12" i="29"/>
  <c r="GF5" i="29"/>
  <c r="AG16" i="5"/>
  <c r="AI15" i="5"/>
  <c r="AI37" i="5"/>
  <c r="AG38" i="5"/>
  <c r="AI26" i="5"/>
  <c r="AG27" i="5"/>
  <c r="AD26" i="5"/>
  <c r="AF25" i="5"/>
  <c r="AF36" i="5"/>
  <c r="AD37" i="5"/>
  <c r="AC51" i="5"/>
  <c r="X6" i="5"/>
  <c r="AD15" i="5" s="1"/>
  <c r="Y7" i="5"/>
  <c r="AA6" i="5"/>
  <c r="Z5" i="5"/>
  <c r="W44" i="5"/>
  <c r="DV9" i="29" l="1"/>
  <c r="DV8" i="29"/>
  <c r="GG5" i="29"/>
  <c r="DW12" i="29"/>
  <c r="DV3" i="29"/>
  <c r="AI38" i="5"/>
  <c r="AG39" i="5"/>
  <c r="AA5" i="5"/>
  <c r="AG5" i="5"/>
  <c r="AI27" i="5"/>
  <c r="AG28" i="5"/>
  <c r="AI16" i="5"/>
  <c r="AG17" i="5"/>
  <c r="AF37" i="5"/>
  <c r="AD38" i="5"/>
  <c r="AF15" i="5"/>
  <c r="AD16" i="5"/>
  <c r="AD27" i="5"/>
  <c r="AF26" i="5"/>
  <c r="AC52" i="5"/>
  <c r="X5" i="5"/>
  <c r="Y6" i="5"/>
  <c r="W45" i="5"/>
  <c r="DW9" i="29" l="1"/>
  <c r="DW8" i="29"/>
  <c r="GH5" i="29"/>
  <c r="DX12" i="29"/>
  <c r="DW3" i="29"/>
  <c r="AI28" i="5"/>
  <c r="AG29" i="5"/>
  <c r="AG40" i="5"/>
  <c r="AI39" i="5"/>
  <c r="AI17" i="5"/>
  <c r="AG18" i="5"/>
  <c r="AD39" i="5"/>
  <c r="AF38" i="5"/>
  <c r="AD28" i="5"/>
  <c r="AF27" i="5"/>
  <c r="Y5" i="5"/>
  <c r="AD5" i="5"/>
  <c r="AF16" i="5"/>
  <c r="AD17" i="5"/>
  <c r="AC53" i="5"/>
  <c r="W46" i="5"/>
  <c r="DX9" i="29" l="1"/>
  <c r="DX8" i="29"/>
  <c r="GI5" i="29"/>
  <c r="DY12" i="29"/>
  <c r="DX3" i="29"/>
  <c r="AI18" i="5"/>
  <c r="AG19" i="5"/>
  <c r="AI40" i="5"/>
  <c r="AG41" i="5"/>
  <c r="AG30" i="5"/>
  <c r="AI29" i="5"/>
  <c r="AF5" i="5"/>
  <c r="AD6" i="5"/>
  <c r="AF28" i="5"/>
  <c r="AD29" i="5"/>
  <c r="AD18" i="5"/>
  <c r="AF17" i="5"/>
  <c r="AF39" i="5"/>
  <c r="AD40" i="5"/>
  <c r="AC54" i="5"/>
  <c r="W47" i="5"/>
  <c r="DY9" i="29" l="1"/>
  <c r="DY8" i="29"/>
  <c r="DZ12" i="29"/>
  <c r="DY3" i="29"/>
  <c r="GJ5" i="29"/>
  <c r="AI30" i="5"/>
  <c r="AG31" i="5"/>
  <c r="AG42" i="5"/>
  <c r="AI41" i="5"/>
  <c r="AG20" i="5"/>
  <c r="AI19" i="5"/>
  <c r="AF18" i="5"/>
  <c r="AD19" i="5"/>
  <c r="AF29" i="5"/>
  <c r="AD30" i="5"/>
  <c r="AF40" i="5"/>
  <c r="AD41" i="5"/>
  <c r="AF6" i="5"/>
  <c r="AD7" i="5"/>
  <c r="AC55" i="5"/>
  <c r="W48" i="5"/>
  <c r="DZ9" i="29" l="1"/>
  <c r="DZ8" i="29"/>
  <c r="DZ3" i="29"/>
  <c r="EA12" i="29"/>
  <c r="GK5" i="29"/>
  <c r="AD55" i="5"/>
  <c r="AG55" i="5"/>
  <c r="AG21" i="5"/>
  <c r="AI20" i="5"/>
  <c r="AI42" i="5"/>
  <c r="AG43" i="5"/>
  <c r="AG32" i="5"/>
  <c r="AI31" i="5"/>
  <c r="AD31" i="5"/>
  <c r="AF30" i="5"/>
  <c r="AD42" i="5"/>
  <c r="AF41" i="5"/>
  <c r="AF55" i="5"/>
  <c r="AD46" i="5"/>
  <c r="AD8" i="5"/>
  <c r="AF7" i="5"/>
  <c r="AD20" i="5"/>
  <c r="AF19" i="5"/>
  <c r="AC56" i="5"/>
  <c r="W49" i="5"/>
  <c r="EA9" i="29" l="1"/>
  <c r="EA8" i="29"/>
  <c r="EA3" i="29"/>
  <c r="EB12" i="29"/>
  <c r="GL5" i="29"/>
  <c r="AI43" i="5"/>
  <c r="AG44" i="5"/>
  <c r="AI21" i="5"/>
  <c r="AG22" i="5"/>
  <c r="AI55" i="5"/>
  <c r="AG46" i="5"/>
  <c r="AI32" i="5"/>
  <c r="AG33" i="5"/>
  <c r="AF20" i="5"/>
  <c r="AD21" i="5"/>
  <c r="AD43" i="5"/>
  <c r="AF42" i="5"/>
  <c r="AF8" i="5"/>
  <c r="AD9" i="5"/>
  <c r="AD47" i="5"/>
  <c r="AF46" i="5"/>
  <c r="AF31" i="5"/>
  <c r="AD32" i="5"/>
  <c r="AC57" i="5"/>
  <c r="W50" i="5"/>
  <c r="EB9" i="29" l="1"/>
  <c r="EB8" i="29"/>
  <c r="EB3" i="29"/>
  <c r="EC12" i="29"/>
  <c r="GM5" i="29"/>
  <c r="AI22" i="5"/>
  <c r="AG23" i="5"/>
  <c r="AI44" i="5"/>
  <c r="AI33" i="5"/>
  <c r="AG34" i="5"/>
  <c r="AG47" i="5"/>
  <c r="AI46" i="5"/>
  <c r="AF32" i="5"/>
  <c r="AD33" i="5"/>
  <c r="AF43" i="5"/>
  <c r="AD44" i="5"/>
  <c r="AD22" i="5"/>
  <c r="AF21" i="5"/>
  <c r="AF47" i="5"/>
  <c r="AD48" i="5"/>
  <c r="AD10" i="5"/>
  <c r="AF9" i="5"/>
  <c r="AC58" i="5"/>
  <c r="W51" i="5"/>
  <c r="EC9" i="29" l="1"/>
  <c r="EC8" i="29"/>
  <c r="ED12" i="29"/>
  <c r="EC3" i="29"/>
  <c r="GN5" i="29"/>
  <c r="AI34" i="5"/>
  <c r="AI23" i="5"/>
  <c r="AG24" i="5"/>
  <c r="AI47" i="5"/>
  <c r="AG48" i="5"/>
  <c r="AF44" i="5"/>
  <c r="AF10" i="5"/>
  <c r="AD11" i="5"/>
  <c r="AF48" i="5"/>
  <c r="AD49" i="5"/>
  <c r="AF33" i="5"/>
  <c r="AD34" i="5"/>
  <c r="AF22" i="5"/>
  <c r="AD23" i="5"/>
  <c r="AC59" i="5"/>
  <c r="W52" i="5"/>
  <c r="ED9" i="29" l="1"/>
  <c r="ED8" i="29"/>
  <c r="EE12" i="29"/>
  <c r="ED3" i="29"/>
  <c r="GO5" i="29"/>
  <c r="AI48" i="5"/>
  <c r="AG49" i="5"/>
  <c r="AI24" i="5"/>
  <c r="AF49" i="5"/>
  <c r="AD50" i="5"/>
  <c r="AF23" i="5"/>
  <c r="AD24" i="5"/>
  <c r="AF34" i="5"/>
  <c r="AF11" i="5"/>
  <c r="AD12" i="5"/>
  <c r="AC60" i="5"/>
  <c r="W53" i="5"/>
  <c r="EE9" i="29" l="1"/>
  <c r="EE8" i="29"/>
  <c r="EE3" i="29"/>
  <c r="EF12" i="29"/>
  <c r="GP5" i="29"/>
  <c r="AI49" i="5"/>
  <c r="AG50" i="5"/>
  <c r="AF50" i="5"/>
  <c r="AD51" i="5"/>
  <c r="AF24" i="5"/>
  <c r="AF12" i="5"/>
  <c r="AD13" i="5"/>
  <c r="AC61" i="5"/>
  <c r="W54" i="5"/>
  <c r="EF9" i="29" l="1"/>
  <c r="EF8" i="29"/>
  <c r="GQ5" i="29"/>
  <c r="EG12" i="29"/>
  <c r="EF3" i="29"/>
  <c r="AI50" i="5"/>
  <c r="AG51" i="5"/>
  <c r="AF13" i="5"/>
  <c r="AD14" i="5"/>
  <c r="AF51" i="5"/>
  <c r="AD52" i="5"/>
  <c r="AC62" i="5"/>
  <c r="W55" i="5"/>
  <c r="EG9" i="29" l="1"/>
  <c r="EG8" i="29"/>
  <c r="EH12" i="29"/>
  <c r="EG3" i="29"/>
  <c r="GR5" i="29"/>
  <c r="AI51" i="5"/>
  <c r="AG52" i="5"/>
  <c r="AF52" i="5"/>
  <c r="AD53" i="5"/>
  <c r="AF14" i="5"/>
  <c r="AC63" i="5"/>
  <c r="EH9" i="29" l="1"/>
  <c r="EH8" i="29"/>
  <c r="EH3" i="29"/>
  <c r="EI12" i="29"/>
  <c r="GS5" i="29"/>
  <c r="AG53" i="5"/>
  <c r="AI52" i="5"/>
  <c r="AF53" i="5"/>
  <c r="AD54" i="5"/>
  <c r="AC64" i="5"/>
  <c r="EI9" i="29" l="1"/>
  <c r="EI8" i="29"/>
  <c r="EI3" i="29"/>
  <c r="EJ12" i="29"/>
  <c r="GT5" i="29"/>
  <c r="AG54" i="5"/>
  <c r="AI53" i="5"/>
  <c r="AF54" i="5"/>
  <c r="AC65" i="5"/>
  <c r="EJ9" i="29" l="1"/>
  <c r="EJ8" i="29"/>
  <c r="GU5" i="29"/>
  <c r="EJ3" i="29"/>
  <c r="EK12" i="29"/>
  <c r="AD65" i="5"/>
  <c r="AF65" i="5" s="1"/>
  <c r="AG65" i="5"/>
  <c r="AI54" i="5"/>
  <c r="AC66" i="5"/>
  <c r="AD56" i="5" l="1"/>
  <c r="EK9" i="29"/>
  <c r="EK8" i="29"/>
  <c r="GV5" i="29"/>
  <c r="EK3" i="29"/>
  <c r="EL12" i="29"/>
  <c r="AI65" i="5"/>
  <c r="AG56" i="5"/>
  <c r="AF56" i="5"/>
  <c r="AD57" i="5"/>
  <c r="AC67" i="5"/>
  <c r="EL9" i="29" l="1"/>
  <c r="EL8" i="29"/>
  <c r="EM12" i="29"/>
  <c r="EL3" i="29"/>
  <c r="GW5" i="29"/>
  <c r="AI56" i="5"/>
  <c r="AG57" i="5"/>
  <c r="AD58" i="5"/>
  <c r="AF57" i="5"/>
  <c r="AC68" i="5"/>
  <c r="EM9" i="29" l="1"/>
  <c r="EM8" i="29"/>
  <c r="GX5" i="29"/>
  <c r="EM3" i="29"/>
  <c r="EN12" i="29"/>
  <c r="AI57" i="5"/>
  <c r="AG58" i="5"/>
  <c r="AD59" i="5"/>
  <c r="AF58" i="5"/>
  <c r="AC69" i="5"/>
  <c r="EN9" i="29" l="1"/>
  <c r="EN8" i="29"/>
  <c r="GY5" i="29"/>
  <c r="EO12" i="29"/>
  <c r="EN3" i="29"/>
  <c r="AI58" i="5"/>
  <c r="AG59" i="5"/>
  <c r="AD60" i="5"/>
  <c r="AF59" i="5"/>
  <c r="AC70" i="5"/>
  <c r="EO9" i="29" l="1"/>
  <c r="EO8" i="29"/>
  <c r="EP12" i="29"/>
  <c r="EO3" i="29"/>
  <c r="GZ5" i="29"/>
  <c r="AI59" i="5"/>
  <c r="AG60" i="5"/>
  <c r="AF60" i="5"/>
  <c r="AD61" i="5"/>
  <c r="AC71" i="5"/>
  <c r="EP9" i="29" l="1"/>
  <c r="EP8" i="29"/>
  <c r="EP3" i="29"/>
  <c r="EQ12" i="29"/>
  <c r="HA5" i="29"/>
  <c r="AI60" i="5"/>
  <c r="AG61" i="5"/>
  <c r="AD62" i="5"/>
  <c r="AF61" i="5"/>
  <c r="AC72" i="5"/>
  <c r="EQ9" i="29" l="1"/>
  <c r="EQ8" i="29"/>
  <c r="EQ3" i="29"/>
  <c r="ER12" i="29"/>
  <c r="HB5" i="29"/>
  <c r="AI61" i="5"/>
  <c r="AG62" i="5"/>
  <c r="AF62" i="5"/>
  <c r="AD63" i="5"/>
  <c r="AC73" i="5"/>
  <c r="ER9" i="29" l="1"/>
  <c r="ER8" i="29"/>
  <c r="ER3" i="29"/>
  <c r="ES12" i="29"/>
  <c r="HC5" i="29"/>
  <c r="AG63" i="5"/>
  <c r="AI62" i="5"/>
  <c r="AD64" i="5"/>
  <c r="AF63" i="5"/>
  <c r="AC74" i="5"/>
  <c r="ES9" i="29" l="1"/>
  <c r="ES8" i="29"/>
  <c r="ES3" i="29"/>
  <c r="ET12" i="29"/>
  <c r="HD5" i="29"/>
  <c r="AG64" i="5"/>
  <c r="AI63" i="5"/>
  <c r="AF64" i="5"/>
  <c r="AC75" i="5"/>
  <c r="ET9" i="29" l="1"/>
  <c r="ET8" i="29"/>
  <c r="EU12" i="29"/>
  <c r="ET3" i="29"/>
  <c r="HE5" i="29"/>
  <c r="AD75" i="5"/>
  <c r="AF75" i="5" s="1"/>
  <c r="AG75" i="5"/>
  <c r="AI64" i="5"/>
  <c r="AC76" i="5"/>
  <c r="AD66" i="5" l="1"/>
  <c r="EU9" i="29"/>
  <c r="EU8" i="29"/>
  <c r="HF5" i="29"/>
  <c r="EV12" i="29"/>
  <c r="EU3" i="29"/>
  <c r="AI75" i="5"/>
  <c r="AG66" i="5"/>
  <c r="AD67" i="5"/>
  <c r="AF66" i="5"/>
  <c r="AC77" i="5"/>
  <c r="EV9" i="29" l="1"/>
  <c r="EV8" i="29"/>
  <c r="EW12" i="29"/>
  <c r="EV3" i="29"/>
  <c r="HG5" i="29"/>
  <c r="AG67" i="5"/>
  <c r="AI66" i="5"/>
  <c r="AD68" i="5"/>
  <c r="AF67" i="5"/>
  <c r="AC78" i="5"/>
  <c r="EW9" i="29" l="1"/>
  <c r="EW8" i="29"/>
  <c r="HH5" i="29"/>
  <c r="EX12" i="29"/>
  <c r="EW3" i="29"/>
  <c r="AI67" i="5"/>
  <c r="AG68" i="5"/>
  <c r="AF68" i="5"/>
  <c r="AD69" i="5"/>
  <c r="AC79" i="5"/>
  <c r="EX9" i="29" l="1"/>
  <c r="EX8" i="29"/>
  <c r="HI5" i="29"/>
  <c r="EX3" i="29"/>
  <c r="EY12" i="29"/>
  <c r="AI68" i="5"/>
  <c r="AG69" i="5"/>
  <c r="AD70" i="5"/>
  <c r="AF69" i="5"/>
  <c r="AC80" i="5"/>
  <c r="EY9" i="29" l="1"/>
  <c r="EY8" i="29"/>
  <c r="HJ5" i="29"/>
  <c r="EY3" i="29"/>
  <c r="EZ12" i="29"/>
  <c r="AG70" i="5"/>
  <c r="AI69" i="5"/>
  <c r="AD71" i="5"/>
  <c r="AF70" i="5"/>
  <c r="AC81" i="5"/>
  <c r="EZ9" i="29" l="1"/>
  <c r="EZ8" i="29"/>
  <c r="HK5" i="29"/>
  <c r="EZ3" i="29"/>
  <c r="FA12" i="29"/>
  <c r="AG71" i="5"/>
  <c r="AI70" i="5"/>
  <c r="AD72" i="5"/>
  <c r="AF71" i="5"/>
  <c r="AC82" i="5"/>
  <c r="FA9" i="29" l="1"/>
  <c r="FA8" i="29"/>
  <c r="FB12" i="29"/>
  <c r="FA3" i="29"/>
  <c r="HL5" i="29"/>
  <c r="AG72" i="5"/>
  <c r="AI71" i="5"/>
  <c r="AD73" i="5"/>
  <c r="AF72" i="5"/>
  <c r="AC83" i="5"/>
  <c r="FB9" i="29" l="1"/>
  <c r="FB8" i="29"/>
  <c r="HM5" i="29"/>
  <c r="FC12" i="29"/>
  <c r="FB3" i="29"/>
  <c r="AI72" i="5"/>
  <c r="AG73" i="5"/>
  <c r="AF73" i="5"/>
  <c r="AD74" i="5"/>
  <c r="AC84" i="5"/>
  <c r="FC9" i="29" l="1"/>
  <c r="FC8" i="29"/>
  <c r="HN5" i="29"/>
  <c r="FD12" i="29"/>
  <c r="FC3" i="29"/>
  <c r="AI73" i="5"/>
  <c r="AG74" i="5"/>
  <c r="AF74" i="5"/>
  <c r="AC85" i="5"/>
  <c r="FD9" i="29" l="1"/>
  <c r="FD8" i="29"/>
  <c r="HO5" i="29"/>
  <c r="FE12" i="29"/>
  <c r="FD3" i="29"/>
  <c r="AD85" i="5"/>
  <c r="AF85" i="5" s="1"/>
  <c r="AG85" i="5"/>
  <c r="AI74" i="5"/>
  <c r="AC86" i="5"/>
  <c r="AD76" i="5" l="1"/>
  <c r="FE9" i="29"/>
  <c r="FE8" i="29"/>
  <c r="FF12" i="29"/>
  <c r="FE3" i="29"/>
  <c r="HP5" i="29"/>
  <c r="AI85" i="5"/>
  <c r="AG76" i="5"/>
  <c r="AD77" i="5"/>
  <c r="AF76" i="5"/>
  <c r="AC87" i="5"/>
  <c r="FF9" i="29" l="1"/>
  <c r="FF8" i="29"/>
  <c r="FF3" i="29"/>
  <c r="FG12" i="29"/>
  <c r="HQ5" i="29"/>
  <c r="AI76" i="5"/>
  <c r="AG77" i="5"/>
  <c r="AD78" i="5"/>
  <c r="AF77" i="5"/>
  <c r="AC88" i="5"/>
  <c r="FG9" i="29" l="1"/>
  <c r="FG8" i="29"/>
  <c r="FG3" i="29"/>
  <c r="FH12" i="29"/>
  <c r="HR5" i="29"/>
  <c r="AG78" i="5"/>
  <c r="AI77" i="5"/>
  <c r="AD79" i="5"/>
  <c r="AF78" i="5"/>
  <c r="AC89" i="5"/>
  <c r="FH9" i="29" l="1"/>
  <c r="FH8" i="29"/>
  <c r="FH3" i="29"/>
  <c r="FI12" i="29"/>
  <c r="HS5" i="29"/>
  <c r="AI78" i="5"/>
  <c r="AG79" i="5"/>
  <c r="AF79" i="5"/>
  <c r="AD80" i="5"/>
  <c r="AC90" i="5"/>
  <c r="FI9" i="29" l="1"/>
  <c r="FI8" i="29"/>
  <c r="FI3" i="29"/>
  <c r="FJ12" i="29"/>
  <c r="HT5" i="29"/>
  <c r="AI79" i="5"/>
  <c r="AG80" i="5"/>
  <c r="AD81" i="5"/>
  <c r="AF80" i="5"/>
  <c r="AC91" i="5"/>
  <c r="FJ9" i="29" l="1"/>
  <c r="FJ8" i="29"/>
  <c r="FK12" i="29"/>
  <c r="FJ3" i="29"/>
  <c r="HU5" i="29"/>
  <c r="AI80" i="5"/>
  <c r="AG81" i="5"/>
  <c r="AD82" i="5"/>
  <c r="AF81" i="5"/>
  <c r="AC92" i="5"/>
  <c r="FK9" i="29" l="1"/>
  <c r="FK8" i="29"/>
  <c r="FK3" i="29"/>
  <c r="FL12" i="29"/>
  <c r="HV5" i="29"/>
  <c r="AG82" i="5"/>
  <c r="AI81" i="5"/>
  <c r="AD83" i="5"/>
  <c r="AF82" i="5"/>
  <c r="AC93" i="5"/>
  <c r="FL9" i="29" l="1"/>
  <c r="FL8" i="29"/>
  <c r="FM12" i="29"/>
  <c r="FL3" i="29"/>
  <c r="HW5" i="29"/>
  <c r="AI82" i="5"/>
  <c r="AG83" i="5"/>
  <c r="AF83" i="5"/>
  <c r="AD84" i="5"/>
  <c r="AC94" i="5"/>
  <c r="FM9" i="29" l="1"/>
  <c r="FM8" i="29"/>
  <c r="HX5" i="29"/>
  <c r="FN12" i="29"/>
  <c r="FM3" i="29"/>
  <c r="AI83" i="5"/>
  <c r="AG84" i="5"/>
  <c r="AF84" i="5"/>
  <c r="AC95" i="5"/>
  <c r="FN9" i="29" l="1"/>
  <c r="FN8" i="29"/>
  <c r="FN3" i="29"/>
  <c r="FO12" i="29"/>
  <c r="HY5" i="29"/>
  <c r="AI84" i="5"/>
  <c r="AD95" i="5"/>
  <c r="AF95" i="5" s="1"/>
  <c r="AG95" i="5"/>
  <c r="AC96" i="5"/>
  <c r="FO9" i="29" l="1"/>
  <c r="FO8" i="29"/>
  <c r="HZ5" i="29"/>
  <c r="FO3" i="29"/>
  <c r="FP12" i="29"/>
  <c r="AD86" i="5"/>
  <c r="AF86" i="5" s="1"/>
  <c r="AI95" i="5"/>
  <c r="AG86" i="5"/>
  <c r="AC97" i="5"/>
  <c r="AD87" i="5" l="1"/>
  <c r="FP9" i="29"/>
  <c r="FP8" i="29"/>
  <c r="FP3" i="29"/>
  <c r="FQ12" i="29"/>
  <c r="IA5" i="29"/>
  <c r="AI86" i="5"/>
  <c r="AG87" i="5"/>
  <c r="AF87" i="5"/>
  <c r="AD88" i="5"/>
  <c r="AC98" i="5"/>
  <c r="FQ9" i="29" l="1"/>
  <c r="FQ8" i="29"/>
  <c r="IB5" i="29"/>
  <c r="FQ3" i="29"/>
  <c r="FR12" i="29"/>
  <c r="AG88" i="5"/>
  <c r="AI87" i="5"/>
  <c r="AF88" i="5"/>
  <c r="AD89" i="5"/>
  <c r="AC99" i="5"/>
  <c r="FR9" i="29" l="1"/>
  <c r="FR8" i="29"/>
  <c r="FS12" i="29"/>
  <c r="FR3" i="29"/>
  <c r="IC5" i="29"/>
  <c r="AI88" i="5"/>
  <c r="AG89" i="5"/>
  <c r="AF89" i="5"/>
  <c r="AD90" i="5"/>
  <c r="AC100" i="5"/>
  <c r="FS9" i="29" l="1"/>
  <c r="FS8" i="29"/>
  <c r="ID5" i="29"/>
  <c r="FT12" i="29"/>
  <c r="FS3" i="29"/>
  <c r="AI89" i="5"/>
  <c r="AG90" i="5"/>
  <c r="AF90" i="5"/>
  <c r="AD91" i="5"/>
  <c r="AC101" i="5"/>
  <c r="FT9" i="29" l="1"/>
  <c r="FT8" i="29"/>
  <c r="FU12" i="29"/>
  <c r="FT3" i="29"/>
  <c r="IE5" i="29"/>
  <c r="AI90" i="5"/>
  <c r="AG91" i="5"/>
  <c r="AF91" i="5"/>
  <c r="AD92" i="5"/>
  <c r="AC102" i="5"/>
  <c r="FU9" i="29" l="1"/>
  <c r="FU8" i="29"/>
  <c r="IF5" i="29"/>
  <c r="FV12" i="29"/>
  <c r="FU3" i="29"/>
  <c r="AG92" i="5"/>
  <c r="AI91" i="5"/>
  <c r="AF92" i="5"/>
  <c r="AD93" i="5"/>
  <c r="AC103" i="5"/>
  <c r="FV9" i="29" l="1"/>
  <c r="FV8" i="29"/>
  <c r="IG5" i="29"/>
  <c r="FV3" i="29"/>
  <c r="FW12" i="29"/>
  <c r="AG93" i="5"/>
  <c r="AI92" i="5"/>
  <c r="AD94" i="5"/>
  <c r="AF93" i="5"/>
  <c r="AC104" i="5"/>
  <c r="FW9" i="29" l="1"/>
  <c r="FW8" i="29"/>
  <c r="FW3" i="29"/>
  <c r="FX12" i="29"/>
  <c r="IH5" i="29"/>
  <c r="AG94" i="5"/>
  <c r="AI93" i="5"/>
  <c r="AF94" i="5"/>
  <c r="AC105" i="5"/>
  <c r="FX9" i="29" l="1"/>
  <c r="FX8" i="29"/>
  <c r="FX3" i="29"/>
  <c r="FY12" i="29"/>
  <c r="II5" i="29"/>
  <c r="AD105" i="5"/>
  <c r="AF105" i="5" s="1"/>
  <c r="AG105" i="5"/>
  <c r="AI94" i="5"/>
  <c r="AC106" i="5"/>
  <c r="AD96" i="5" l="1"/>
  <c r="FY9" i="29"/>
  <c r="FY8" i="29"/>
  <c r="IJ5" i="29"/>
  <c r="FZ12" i="29"/>
  <c r="FY3" i="29"/>
  <c r="AI105" i="5"/>
  <c r="AG96" i="5"/>
  <c r="AD97" i="5"/>
  <c r="AF96" i="5"/>
  <c r="AC107" i="5"/>
  <c r="FZ9" i="29" l="1"/>
  <c r="FZ8" i="29"/>
  <c r="GA12" i="29"/>
  <c r="FZ3" i="29"/>
  <c r="IK5" i="29"/>
  <c r="AI96" i="5"/>
  <c r="AG97" i="5"/>
  <c r="AF97" i="5"/>
  <c r="AD98" i="5"/>
  <c r="AC108" i="5"/>
  <c r="GA9" i="29" l="1"/>
  <c r="GA8" i="29"/>
  <c r="IL5" i="29"/>
  <c r="GA3" i="29"/>
  <c r="GB12" i="29"/>
  <c r="AI97" i="5"/>
  <c r="AG98" i="5"/>
  <c r="AF98" i="5"/>
  <c r="AD99" i="5"/>
  <c r="AC109" i="5"/>
  <c r="GB9" i="29" l="1"/>
  <c r="GB8" i="29"/>
  <c r="GC12" i="29"/>
  <c r="GB3" i="29"/>
  <c r="IM5" i="29"/>
  <c r="AI98" i="5"/>
  <c r="AG99" i="5"/>
  <c r="AD100" i="5"/>
  <c r="AF99" i="5"/>
  <c r="AC110" i="5"/>
  <c r="GC9" i="29" l="1"/>
  <c r="GC8" i="29"/>
  <c r="IN5" i="29"/>
  <c r="GD12" i="29"/>
  <c r="GC3" i="29"/>
  <c r="AI99" i="5"/>
  <c r="AG100" i="5"/>
  <c r="AD101" i="5"/>
  <c r="AF100" i="5"/>
  <c r="AC111" i="5"/>
  <c r="GD9" i="29" l="1"/>
  <c r="GD8" i="29"/>
  <c r="IO5" i="29"/>
  <c r="GD3" i="29"/>
  <c r="GE12" i="29"/>
  <c r="AI100" i="5"/>
  <c r="AG101" i="5"/>
  <c r="AD102" i="5"/>
  <c r="AF101" i="5"/>
  <c r="AC112" i="5"/>
  <c r="GE9" i="29" l="1"/>
  <c r="GE8" i="29"/>
  <c r="GE3" i="29"/>
  <c r="GF12" i="29"/>
  <c r="IP5" i="29"/>
  <c r="AG102" i="5"/>
  <c r="AI101" i="5"/>
  <c r="AF102" i="5"/>
  <c r="AD103" i="5"/>
  <c r="AC113" i="5"/>
  <c r="GF9" i="29" l="1"/>
  <c r="GF8" i="29"/>
  <c r="IQ5" i="29"/>
  <c r="GF3" i="29"/>
  <c r="GG12" i="29"/>
  <c r="AG103" i="5"/>
  <c r="AI102" i="5"/>
  <c r="AF103" i="5"/>
  <c r="AD104" i="5"/>
  <c r="AC114" i="5"/>
  <c r="GG9" i="29" l="1"/>
  <c r="GG8" i="29"/>
  <c r="GG3" i="29"/>
  <c r="GH12" i="29"/>
  <c r="IR5" i="29"/>
  <c r="AG104" i="5"/>
  <c r="AI103" i="5"/>
  <c r="AF104" i="5"/>
  <c r="AC115" i="5"/>
  <c r="GH9" i="29" l="1"/>
  <c r="GH8" i="29"/>
  <c r="IS5" i="29"/>
  <c r="GI12" i="29"/>
  <c r="GH3" i="29"/>
  <c r="AD115" i="5"/>
  <c r="AF115" i="5" s="1"/>
  <c r="AG115" i="5"/>
  <c r="AI104" i="5"/>
  <c r="AC116" i="5"/>
  <c r="AD106" i="5" l="1"/>
  <c r="GI9" i="29"/>
  <c r="GI8" i="29"/>
  <c r="IT5" i="29"/>
  <c r="GJ12" i="29"/>
  <c r="GI3" i="29"/>
  <c r="AI115" i="5"/>
  <c r="AG106" i="5"/>
  <c r="AF106" i="5"/>
  <c r="AD107" i="5"/>
  <c r="AC117" i="5"/>
  <c r="GJ9" i="29" l="1"/>
  <c r="GJ8" i="29"/>
  <c r="IU5" i="29"/>
  <c r="GK12" i="29"/>
  <c r="GJ3" i="29"/>
  <c r="AG107" i="5"/>
  <c r="AI106" i="5"/>
  <c r="AF107" i="5"/>
  <c r="AD108" i="5"/>
  <c r="AC118" i="5"/>
  <c r="GK9" i="29" l="1"/>
  <c r="GK8" i="29"/>
  <c r="GL12" i="29"/>
  <c r="GK3" i="29"/>
  <c r="IV5" i="29"/>
  <c r="AG108" i="5"/>
  <c r="AI107" i="5"/>
  <c r="AD109" i="5"/>
  <c r="AF108" i="5"/>
  <c r="AC119" i="5"/>
  <c r="GL9" i="29" l="1"/>
  <c r="GL8" i="29"/>
  <c r="GL3" i="29"/>
  <c r="GM12" i="29"/>
  <c r="IW5" i="29"/>
  <c r="AG109" i="5"/>
  <c r="AI108" i="5"/>
  <c r="AD110" i="5"/>
  <c r="AF109" i="5"/>
  <c r="AC120" i="5"/>
  <c r="GM9" i="29" l="1"/>
  <c r="GM8" i="29"/>
  <c r="IX5" i="29"/>
  <c r="GM3" i="29"/>
  <c r="GN12" i="29"/>
  <c r="AG110" i="5"/>
  <c r="AI109" i="5"/>
  <c r="AD111" i="5"/>
  <c r="AF110" i="5"/>
  <c r="AC121" i="5"/>
  <c r="GN9" i="29" l="1"/>
  <c r="GN8" i="29"/>
  <c r="IY5" i="29"/>
  <c r="GN3" i="29"/>
  <c r="GO12" i="29"/>
  <c r="AG111" i="5"/>
  <c r="AI110" i="5"/>
  <c r="AF111" i="5"/>
  <c r="AD112" i="5"/>
  <c r="AC122" i="5"/>
  <c r="GO9" i="29" l="1"/>
  <c r="GO8" i="29"/>
  <c r="GO3" i="29"/>
  <c r="GP12" i="29"/>
  <c r="IZ5" i="29"/>
  <c r="AG112" i="5"/>
  <c r="AI111" i="5"/>
  <c r="AD113" i="5"/>
  <c r="AF112" i="5"/>
  <c r="AC123" i="5"/>
  <c r="GP9" i="29" l="1"/>
  <c r="GP8" i="29"/>
  <c r="JA5" i="29"/>
  <c r="GQ12" i="29"/>
  <c r="GP3" i="29"/>
  <c r="AI112" i="5"/>
  <c r="AG113" i="5"/>
  <c r="AD114" i="5"/>
  <c r="AF113" i="5"/>
  <c r="AC124" i="5"/>
  <c r="GQ9" i="29" l="1"/>
  <c r="GQ8" i="29"/>
  <c r="JB5" i="29"/>
  <c r="GQ3" i="29"/>
  <c r="GR12" i="29"/>
  <c r="AG114" i="5"/>
  <c r="AI113" i="5"/>
  <c r="AF114" i="5"/>
  <c r="AC125" i="5"/>
  <c r="GR9" i="29" l="1"/>
  <c r="GR8" i="29"/>
  <c r="JC5" i="29"/>
  <c r="GS12" i="29"/>
  <c r="GR3" i="29"/>
  <c r="AD125" i="5"/>
  <c r="AF125" i="5" s="1"/>
  <c r="AG125" i="5"/>
  <c r="AI114" i="5"/>
  <c r="AC126" i="5"/>
  <c r="AD116" i="5" l="1"/>
  <c r="GS9" i="29"/>
  <c r="GS8" i="29"/>
  <c r="JD5" i="29"/>
  <c r="GT12" i="29"/>
  <c r="GS3" i="29"/>
  <c r="AG116" i="5"/>
  <c r="AI125" i="5"/>
  <c r="AD117" i="5"/>
  <c r="AF116" i="5"/>
  <c r="AC127" i="5"/>
  <c r="GT9" i="29" l="1"/>
  <c r="GT8" i="29"/>
  <c r="GT3" i="29"/>
  <c r="GU12" i="29"/>
  <c r="JE5" i="29"/>
  <c r="AI116" i="5"/>
  <c r="AG117" i="5"/>
  <c r="AD118" i="5"/>
  <c r="AF117" i="5"/>
  <c r="AC128" i="5"/>
  <c r="GU9" i="29" l="1"/>
  <c r="GU8" i="29"/>
  <c r="GU3" i="29"/>
  <c r="GV12" i="29"/>
  <c r="JF5" i="29"/>
  <c r="AG118" i="5"/>
  <c r="AI117" i="5"/>
  <c r="AD119" i="5"/>
  <c r="AF118" i="5"/>
  <c r="AC129" i="5"/>
  <c r="GV9" i="29" l="1"/>
  <c r="GV8" i="29"/>
  <c r="GV3" i="29"/>
  <c r="GW12" i="29"/>
  <c r="JG5" i="29"/>
  <c r="AI118" i="5"/>
  <c r="AG119" i="5"/>
  <c r="AD120" i="5"/>
  <c r="AF119" i="5"/>
  <c r="AC130" i="5"/>
  <c r="GW9" i="29" l="1"/>
  <c r="GW8" i="29"/>
  <c r="JH5" i="29"/>
  <c r="GX12" i="29"/>
  <c r="GW3" i="29"/>
  <c r="AG120" i="5"/>
  <c r="AI119" i="5"/>
  <c r="AD121" i="5"/>
  <c r="AF120" i="5"/>
  <c r="AC131" i="5"/>
  <c r="GX9" i="29" l="1"/>
  <c r="GX8" i="29"/>
  <c r="GY12" i="29"/>
  <c r="GX3" i="29"/>
  <c r="JI5" i="29"/>
  <c r="AI120" i="5"/>
  <c r="AG121" i="5"/>
  <c r="AF121" i="5"/>
  <c r="AD122" i="5"/>
  <c r="AC132" i="5"/>
  <c r="GY9" i="29" l="1"/>
  <c r="GY8" i="29"/>
  <c r="GZ12" i="29"/>
  <c r="GY3" i="29"/>
  <c r="JJ5" i="29"/>
  <c r="AG122" i="5"/>
  <c r="AI121" i="5"/>
  <c r="AD123" i="5"/>
  <c r="AF122" i="5"/>
  <c r="AC133" i="5"/>
  <c r="GZ9" i="29" l="1"/>
  <c r="GZ8" i="29"/>
  <c r="JK5" i="29"/>
  <c r="HA12" i="29"/>
  <c r="GZ3" i="29"/>
  <c r="AG123" i="5"/>
  <c r="AI122" i="5"/>
  <c r="AF123" i="5"/>
  <c r="AD124" i="5"/>
  <c r="AC134" i="5"/>
  <c r="HA9" i="29" l="1"/>
  <c r="HA8" i="29"/>
  <c r="HB12" i="29"/>
  <c r="HA3" i="29"/>
  <c r="JL5" i="29"/>
  <c r="AI123" i="5"/>
  <c r="AG124" i="5"/>
  <c r="AF124" i="5"/>
  <c r="AC135" i="5"/>
  <c r="HB9" i="29" l="1"/>
  <c r="HB8" i="29"/>
  <c r="JM5" i="29"/>
  <c r="HB3" i="29"/>
  <c r="HC12" i="29"/>
  <c r="AD135" i="5"/>
  <c r="AF135" i="5" s="1"/>
  <c r="AG135" i="5"/>
  <c r="AI124" i="5"/>
  <c r="AC136" i="5"/>
  <c r="AD126" i="5" l="1"/>
  <c r="HC9" i="29"/>
  <c r="HC8" i="29"/>
  <c r="JN5" i="29"/>
  <c r="HC3" i="29"/>
  <c r="HD12" i="29"/>
  <c r="AI135" i="5"/>
  <c r="AG126" i="5"/>
  <c r="AF126" i="5"/>
  <c r="AD127" i="5"/>
  <c r="AC137" i="5"/>
  <c r="HD9" i="29" l="1"/>
  <c r="HD8" i="29"/>
  <c r="HD3" i="29"/>
  <c r="HE12" i="29"/>
  <c r="JO5" i="29"/>
  <c r="AG127" i="5"/>
  <c r="AI126" i="5"/>
  <c r="AF127" i="5"/>
  <c r="AD128" i="5"/>
  <c r="AC138" i="5"/>
  <c r="HE9" i="29" l="1"/>
  <c r="HE8" i="29"/>
  <c r="JP5" i="29"/>
  <c r="HE3" i="29"/>
  <c r="HF12" i="29"/>
  <c r="AI127" i="5"/>
  <c r="AG128" i="5"/>
  <c r="AF128" i="5"/>
  <c r="AD129" i="5"/>
  <c r="AC139" i="5"/>
  <c r="HF9" i="29" l="1"/>
  <c r="HF8" i="29"/>
  <c r="HG12" i="29"/>
  <c r="HF3" i="29"/>
  <c r="JQ5" i="29"/>
  <c r="AI128" i="5"/>
  <c r="AG129" i="5"/>
  <c r="AD130" i="5"/>
  <c r="AF129" i="5"/>
  <c r="AC140" i="5"/>
  <c r="HG9" i="29" l="1"/>
  <c r="HG8" i="29"/>
  <c r="JR5" i="29"/>
  <c r="HH12" i="29"/>
  <c r="HG3" i="29"/>
  <c r="AI129" i="5"/>
  <c r="AG130" i="5"/>
  <c r="AD131" i="5"/>
  <c r="AF130" i="5"/>
  <c r="AC141" i="5"/>
  <c r="HH9" i="29" l="1"/>
  <c r="HH8" i="29"/>
  <c r="HI12" i="29"/>
  <c r="HH3" i="29"/>
  <c r="JS5" i="29"/>
  <c r="AI130" i="5"/>
  <c r="AG131" i="5"/>
  <c r="AD132" i="5"/>
  <c r="AF131" i="5"/>
  <c r="AC142" i="5"/>
  <c r="HI9" i="29" l="1"/>
  <c r="HI8" i="29"/>
  <c r="HJ12" i="29"/>
  <c r="HI3" i="29"/>
  <c r="JT5" i="29"/>
  <c r="AI131" i="5"/>
  <c r="AG132" i="5"/>
  <c r="AD133" i="5"/>
  <c r="AF132" i="5"/>
  <c r="AC143" i="5"/>
  <c r="HJ9" i="29" l="1"/>
  <c r="HJ8" i="29"/>
  <c r="HJ3" i="29"/>
  <c r="HK12" i="29"/>
  <c r="JU5" i="29"/>
  <c r="AG133" i="5"/>
  <c r="AI132" i="5"/>
  <c r="AD134" i="5"/>
  <c r="AF133" i="5"/>
  <c r="AC144" i="5"/>
  <c r="HK9" i="29" l="1"/>
  <c r="HK8" i="29"/>
  <c r="JV5" i="29"/>
  <c r="HK3" i="29"/>
  <c r="HL12" i="29"/>
  <c r="AG134" i="5"/>
  <c r="AI133" i="5"/>
  <c r="AF134" i="5"/>
  <c r="AC145" i="5"/>
  <c r="HL9" i="29" l="1"/>
  <c r="HL8" i="29"/>
  <c r="JW5" i="29"/>
  <c r="HL3" i="29"/>
  <c r="HM12" i="29"/>
  <c r="AD145" i="5"/>
  <c r="AF145" i="5" s="1"/>
  <c r="AG145" i="5"/>
  <c r="AI134" i="5"/>
  <c r="AC146" i="5"/>
  <c r="AD136" i="5" l="1"/>
  <c r="HM9" i="29"/>
  <c r="HM8" i="29"/>
  <c r="HM3" i="29"/>
  <c r="HN12" i="29"/>
  <c r="JX5" i="29"/>
  <c r="AI145" i="5"/>
  <c r="AG136" i="5"/>
  <c r="AF136" i="5"/>
  <c r="AD137" i="5"/>
  <c r="AC147" i="5"/>
  <c r="HN9" i="29" l="1"/>
  <c r="HN8" i="29"/>
  <c r="HO12" i="29"/>
  <c r="HN3" i="29"/>
  <c r="JY5" i="29"/>
  <c r="AI136" i="5"/>
  <c r="AG137" i="5"/>
  <c r="AF137" i="5"/>
  <c r="AD138" i="5"/>
  <c r="AC148" i="5"/>
  <c r="HO9" i="29" l="1"/>
  <c r="HO8" i="29"/>
  <c r="HO3" i="29"/>
  <c r="HP12" i="29"/>
  <c r="JZ5" i="29"/>
  <c r="AI137" i="5"/>
  <c r="AG138" i="5"/>
  <c r="AD139" i="5"/>
  <c r="AF138" i="5"/>
  <c r="AC149" i="5"/>
  <c r="HP9" i="29" l="1"/>
  <c r="HP8" i="29"/>
  <c r="HQ12" i="29"/>
  <c r="HP3" i="29"/>
  <c r="KA5" i="29"/>
  <c r="AG139" i="5"/>
  <c r="AI138" i="5"/>
  <c r="AF139" i="5"/>
  <c r="AD140" i="5"/>
  <c r="AC150" i="5"/>
  <c r="HQ9" i="29" l="1"/>
  <c r="HQ8" i="29"/>
  <c r="HR12" i="29"/>
  <c r="HQ3" i="29"/>
  <c r="KB5" i="29"/>
  <c r="AI139" i="5"/>
  <c r="AG140" i="5"/>
  <c r="AF140" i="5"/>
  <c r="AD141" i="5"/>
  <c r="AC151" i="5"/>
  <c r="HR9" i="29" l="1"/>
  <c r="HR8" i="29"/>
  <c r="KC5" i="29"/>
  <c r="HR3" i="29"/>
  <c r="HS12" i="29"/>
  <c r="AG141" i="5"/>
  <c r="AI140" i="5"/>
  <c r="AF141" i="5"/>
  <c r="AD142" i="5"/>
  <c r="AC152" i="5"/>
  <c r="HS9" i="29" l="1"/>
  <c r="HS8" i="29"/>
  <c r="KD5" i="29"/>
  <c r="HS3" i="29"/>
  <c r="HT12" i="29"/>
  <c r="AG142" i="5"/>
  <c r="AI141" i="5"/>
  <c r="AD143" i="5"/>
  <c r="AF142" i="5"/>
  <c r="AC153" i="5"/>
  <c r="HT9" i="29" l="1"/>
  <c r="HT8" i="29"/>
  <c r="HT3" i="29"/>
  <c r="HU12" i="29"/>
  <c r="KE5" i="29"/>
  <c r="AG143" i="5"/>
  <c r="AI142" i="5"/>
  <c r="AF143" i="5"/>
  <c r="AD144" i="5"/>
  <c r="AC154" i="5"/>
  <c r="HU9" i="29" l="1"/>
  <c r="HU8" i="29"/>
  <c r="KF5" i="29"/>
  <c r="HV12" i="29"/>
  <c r="HU3" i="29"/>
  <c r="AG144" i="5"/>
  <c r="AI143" i="5"/>
  <c r="AF144" i="5"/>
  <c r="AC155" i="5"/>
  <c r="HV9" i="29" l="1"/>
  <c r="HV8" i="29"/>
  <c r="HW12" i="29"/>
  <c r="HV3" i="29"/>
  <c r="KG5" i="29"/>
  <c r="AD155" i="5"/>
  <c r="AF155" i="5" s="1"/>
  <c r="AG155" i="5"/>
  <c r="AI144" i="5"/>
  <c r="AC156" i="5"/>
  <c r="AD146" i="5" l="1"/>
  <c r="HW9" i="29"/>
  <c r="HW8" i="29"/>
  <c r="HX12" i="29"/>
  <c r="HW3" i="29"/>
  <c r="KH5" i="29"/>
  <c r="AG146" i="5"/>
  <c r="AI155" i="5"/>
  <c r="AD147" i="5"/>
  <c r="AF146" i="5"/>
  <c r="AC157" i="5"/>
  <c r="HX9" i="29" l="1"/>
  <c r="HX8" i="29"/>
  <c r="KI5" i="29"/>
  <c r="HY12" i="29"/>
  <c r="HX3" i="29"/>
  <c r="AI146" i="5"/>
  <c r="AG147" i="5"/>
  <c r="AD148" i="5"/>
  <c r="AF147" i="5"/>
  <c r="AC158" i="5"/>
  <c r="HY9" i="29" l="1"/>
  <c r="HY8" i="29"/>
  <c r="KJ5" i="29"/>
  <c r="HZ12" i="29"/>
  <c r="HY3" i="29"/>
  <c r="AI147" i="5"/>
  <c r="AG148" i="5"/>
  <c r="AF148" i="5"/>
  <c r="AD149" i="5"/>
  <c r="AC159" i="5"/>
  <c r="HZ9" i="29" l="1"/>
  <c r="HZ8" i="29"/>
  <c r="HZ3" i="29"/>
  <c r="IA12" i="29"/>
  <c r="KK5" i="29"/>
  <c r="AI148" i="5"/>
  <c r="AG149" i="5"/>
  <c r="AD150" i="5"/>
  <c r="AF149" i="5"/>
  <c r="AC160" i="5"/>
  <c r="IA9" i="29" l="1"/>
  <c r="IA8" i="29"/>
  <c r="IA3" i="29"/>
  <c r="IB12" i="29"/>
  <c r="KL5" i="29"/>
  <c r="AI149" i="5"/>
  <c r="AG150" i="5"/>
  <c r="AD151" i="5"/>
  <c r="AF150" i="5"/>
  <c r="AC161" i="5"/>
  <c r="IB9" i="29" l="1"/>
  <c r="IB8" i="29"/>
  <c r="IB3" i="29"/>
  <c r="IC12" i="29"/>
  <c r="KM5" i="29"/>
  <c r="AG151" i="5"/>
  <c r="AI150" i="5"/>
  <c r="AF151" i="5"/>
  <c r="AD152" i="5"/>
  <c r="AC162" i="5"/>
  <c r="IC9" i="29" l="1"/>
  <c r="IC8" i="29"/>
  <c r="KN5" i="29"/>
  <c r="IC3" i="29"/>
  <c r="ID12" i="29"/>
  <c r="AG152" i="5"/>
  <c r="AI151" i="5"/>
  <c r="AF152" i="5"/>
  <c r="AD153" i="5"/>
  <c r="AC163" i="5"/>
  <c r="ID9" i="29" l="1"/>
  <c r="ID8" i="29"/>
  <c r="IE12" i="29"/>
  <c r="ID3" i="29"/>
  <c r="KO5" i="29"/>
  <c r="AI152" i="5"/>
  <c r="AG153" i="5"/>
  <c r="AD154" i="5"/>
  <c r="AF153" i="5"/>
  <c r="AC164" i="5"/>
  <c r="IE9" i="29" l="1"/>
  <c r="IE8" i="29"/>
  <c r="IE3" i="29"/>
  <c r="IF12" i="29"/>
  <c r="KP5" i="29"/>
  <c r="AG154" i="5"/>
  <c r="AI153" i="5"/>
  <c r="AF154" i="5"/>
  <c r="AC165" i="5"/>
  <c r="IF9" i="29" l="1"/>
  <c r="IF8" i="29"/>
  <c r="IG12" i="29"/>
  <c r="IF3" i="29"/>
  <c r="KQ5" i="29"/>
  <c r="AD165" i="5"/>
  <c r="AF165" i="5" s="1"/>
  <c r="AG165" i="5"/>
  <c r="AI154" i="5"/>
  <c r="AC166" i="5"/>
  <c r="IG9" i="29" l="1"/>
  <c r="IG8" i="29"/>
  <c r="KR5" i="29"/>
  <c r="IH12" i="29"/>
  <c r="IG3" i="29"/>
  <c r="AD156" i="5"/>
  <c r="AD157" i="5" s="1"/>
  <c r="AI165" i="5"/>
  <c r="AG156" i="5"/>
  <c r="AC167" i="5"/>
  <c r="AF156" i="5" l="1"/>
  <c r="IH9" i="29"/>
  <c r="IH8" i="29"/>
  <c r="IH3" i="29"/>
  <c r="II12" i="29"/>
  <c r="KS5" i="29"/>
  <c r="AI156" i="5"/>
  <c r="AG157" i="5"/>
  <c r="AF157" i="5"/>
  <c r="AD158" i="5"/>
  <c r="AC168" i="5"/>
  <c r="II9" i="29" l="1"/>
  <c r="II8" i="29"/>
  <c r="KT5" i="29"/>
  <c r="II3" i="29"/>
  <c r="IJ12" i="29"/>
  <c r="AG158" i="5"/>
  <c r="AI157" i="5"/>
  <c r="AD159" i="5"/>
  <c r="AF158" i="5"/>
  <c r="AC169" i="5"/>
  <c r="IJ9" i="29" l="1"/>
  <c r="IJ8" i="29"/>
  <c r="IJ3" i="29"/>
  <c r="IK12" i="29"/>
  <c r="KU5" i="29"/>
  <c r="AG159" i="5"/>
  <c r="AI158" i="5"/>
  <c r="AF159" i="5"/>
  <c r="AD160" i="5"/>
  <c r="AC170" i="5"/>
  <c r="IK9" i="29" l="1"/>
  <c r="IK8" i="29"/>
  <c r="IK3" i="29"/>
  <c r="IL12" i="29"/>
  <c r="KV5" i="29"/>
  <c r="AG160" i="5"/>
  <c r="AI159" i="5"/>
  <c r="AD161" i="5"/>
  <c r="AF160" i="5"/>
  <c r="AC171" i="5"/>
  <c r="IL9" i="29" l="1"/>
  <c r="IL8" i="29"/>
  <c r="IM12" i="29"/>
  <c r="IL3" i="29"/>
  <c r="KW5" i="29"/>
  <c r="AI160" i="5"/>
  <c r="AG161" i="5"/>
  <c r="AD162" i="5"/>
  <c r="AF161" i="5"/>
  <c r="AC172" i="5"/>
  <c r="IM9" i="29" l="1"/>
  <c r="IM8" i="29"/>
  <c r="IN12" i="29"/>
  <c r="IM3" i="29"/>
  <c r="KX5" i="29"/>
  <c r="AI161" i="5"/>
  <c r="AG162" i="5"/>
  <c r="AD163" i="5"/>
  <c r="AF162" i="5"/>
  <c r="AC173" i="5"/>
  <c r="IN9" i="29" l="1"/>
  <c r="IN8" i="29"/>
  <c r="KY5" i="29"/>
  <c r="IO12" i="29"/>
  <c r="IN3" i="29"/>
  <c r="AI162" i="5"/>
  <c r="AG163" i="5"/>
  <c r="AF163" i="5"/>
  <c r="AD164" i="5"/>
  <c r="AC174" i="5"/>
  <c r="IO9" i="29" l="1"/>
  <c r="IO8" i="29"/>
  <c r="IP12" i="29"/>
  <c r="IO3" i="29"/>
  <c r="KZ5" i="29"/>
  <c r="AG164" i="5"/>
  <c r="AI163" i="5"/>
  <c r="AF164" i="5"/>
  <c r="AC175" i="5"/>
  <c r="IP9" i="29" l="1"/>
  <c r="IP8" i="29"/>
  <c r="IP3" i="29"/>
  <c r="IQ12" i="29"/>
  <c r="LA5" i="29"/>
  <c r="AD175" i="5"/>
  <c r="AF175" i="5" s="1"/>
  <c r="AG175" i="5"/>
  <c r="AI164" i="5"/>
  <c r="AC176" i="5"/>
  <c r="AD166" i="5" l="1"/>
  <c r="IQ9" i="29"/>
  <c r="IQ8" i="29"/>
  <c r="IQ3" i="29"/>
  <c r="IR12" i="29"/>
  <c r="LB5" i="29"/>
  <c r="AI175" i="5"/>
  <c r="AG166" i="5"/>
  <c r="AD167" i="5"/>
  <c r="AF166" i="5"/>
  <c r="AC177" i="5"/>
  <c r="IR9" i="29" l="1"/>
  <c r="IR8" i="29"/>
  <c r="LC5" i="29"/>
  <c r="IR3" i="29"/>
  <c r="IS12" i="29"/>
  <c r="AI166" i="5"/>
  <c r="AG167" i="5"/>
  <c r="AF167" i="5"/>
  <c r="AD168" i="5"/>
  <c r="AC178" i="5"/>
  <c r="IS9" i="29" l="1"/>
  <c r="IS8" i="29"/>
  <c r="IT12" i="29"/>
  <c r="IS3" i="29"/>
  <c r="LD5" i="29"/>
  <c r="AI167" i="5"/>
  <c r="AG168" i="5"/>
  <c r="AF168" i="5"/>
  <c r="AD169" i="5"/>
  <c r="AC179" i="5"/>
  <c r="IT9" i="29" l="1"/>
  <c r="IT8" i="29"/>
  <c r="IU12" i="29"/>
  <c r="IT3" i="29"/>
  <c r="LE5" i="29"/>
  <c r="AG169" i="5"/>
  <c r="AI168" i="5"/>
  <c r="AD170" i="5"/>
  <c r="AF169" i="5"/>
  <c r="AC180" i="5"/>
  <c r="B36" i="5"/>
  <c r="B37" i="5" s="1"/>
  <c r="F35" i="5"/>
  <c r="D35" i="5"/>
  <c r="F34" i="5"/>
  <c r="D34" i="5"/>
  <c r="F33" i="5"/>
  <c r="D33" i="5"/>
  <c r="F32" i="5"/>
  <c r="D32" i="5"/>
  <c r="F31" i="5"/>
  <c r="D31" i="5"/>
  <c r="F30" i="5"/>
  <c r="D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Q16" i="5"/>
  <c r="F16" i="5"/>
  <c r="D16" i="5"/>
  <c r="Q15" i="5"/>
  <c r="F15" i="5"/>
  <c r="D15" i="5"/>
  <c r="Q14" i="5"/>
  <c r="E14" i="5"/>
  <c r="E13" i="5" s="1"/>
  <c r="C14" i="5"/>
  <c r="C13" i="5" s="1"/>
  <c r="B14" i="5"/>
  <c r="B13" i="5" s="1"/>
  <c r="B12" i="5" s="1"/>
  <c r="B11" i="5" s="1"/>
  <c r="B10" i="5" s="1"/>
  <c r="B9" i="5" s="1"/>
  <c r="B8" i="5" s="1"/>
  <c r="B7" i="5" s="1"/>
  <c r="B6" i="5" s="1"/>
  <c r="B5" i="5" s="1"/>
  <c r="Q13" i="5"/>
  <c r="Q12" i="5"/>
  <c r="Q11" i="5"/>
  <c r="Q10" i="5"/>
  <c r="Q9" i="5"/>
  <c r="Q8" i="5"/>
  <c r="Q7" i="5"/>
  <c r="Q6" i="5"/>
  <c r="P6" i="5"/>
  <c r="S6" i="5" s="1"/>
  <c r="T6" i="5" s="1"/>
  <c r="H6" i="5"/>
  <c r="H7" i="5" s="1"/>
  <c r="H8" i="5" s="1"/>
  <c r="H9" i="5" s="1"/>
  <c r="H10" i="5" s="1"/>
  <c r="H11" i="5" s="1"/>
  <c r="H12" i="5" s="1"/>
  <c r="H13" i="5" s="1"/>
  <c r="H14" i="5" s="1"/>
  <c r="H15" i="5" s="1"/>
  <c r="S5" i="5"/>
  <c r="T5" i="5" s="1"/>
  <c r="Q5" i="5"/>
  <c r="R5" i="5" s="1"/>
  <c r="IU9" i="29" l="1"/>
  <c r="IU8" i="29"/>
  <c r="LF5" i="29"/>
  <c r="IV12" i="29"/>
  <c r="IU3" i="29"/>
  <c r="AI169" i="5"/>
  <c r="AG170" i="5"/>
  <c r="P7" i="5"/>
  <c r="P8" i="5" s="1"/>
  <c r="P9" i="5" s="1"/>
  <c r="F13" i="5"/>
  <c r="E12" i="5"/>
  <c r="F12" i="5" s="1"/>
  <c r="R6" i="5"/>
  <c r="R7" i="5" s="1"/>
  <c r="R8" i="5" s="1"/>
  <c r="R9" i="5" s="1"/>
  <c r="R10" i="5" s="1"/>
  <c r="R11" i="5" s="1"/>
  <c r="D36" i="5"/>
  <c r="F14" i="5"/>
  <c r="B38" i="5"/>
  <c r="F37" i="5"/>
  <c r="D37" i="5"/>
  <c r="H16" i="5"/>
  <c r="H17" i="5" s="1"/>
  <c r="H18" i="5" s="1"/>
  <c r="H19" i="5" s="1"/>
  <c r="H20" i="5" s="1"/>
  <c r="H21" i="5" s="1"/>
  <c r="H22" i="5" s="1"/>
  <c r="H23" i="5" s="1"/>
  <c r="H24" i="5" s="1"/>
  <c r="H25" i="5" s="1"/>
  <c r="D13" i="5"/>
  <c r="C12" i="5"/>
  <c r="D14" i="5"/>
  <c r="F36" i="5"/>
  <c r="AD171" i="5"/>
  <c r="AF170" i="5"/>
  <c r="AC181" i="5"/>
  <c r="S7" i="5" l="1"/>
  <c r="T7" i="5" s="1"/>
  <c r="S8" i="5"/>
  <c r="T8" i="5" s="1"/>
  <c r="IV9" i="29"/>
  <c r="IV8" i="29"/>
  <c r="LG5" i="29"/>
  <c r="IW12" i="29"/>
  <c r="IV3" i="29"/>
  <c r="R12" i="5"/>
  <c r="R13" i="5" s="1"/>
  <c r="R14" i="5" s="1"/>
  <c r="R15" i="5" s="1"/>
  <c r="R16" i="5" s="1"/>
  <c r="AH35" i="5"/>
  <c r="AH25" i="5"/>
  <c r="AH36" i="5"/>
  <c r="AH37" i="5"/>
  <c r="AH26" i="5"/>
  <c r="AH38" i="5"/>
  <c r="AH16" i="5"/>
  <c r="AH27" i="5"/>
  <c r="AH17" i="5"/>
  <c r="AH28" i="5"/>
  <c r="AH39" i="5"/>
  <c r="AH18" i="5"/>
  <c r="AH29" i="5"/>
  <c r="AH19" i="5"/>
  <c r="AH46" i="5"/>
  <c r="AH47" i="5"/>
  <c r="AH48" i="5"/>
  <c r="AH49" i="5"/>
  <c r="AH65" i="5"/>
  <c r="AH56" i="5"/>
  <c r="AH57" i="5"/>
  <c r="AH58" i="5"/>
  <c r="AH59" i="5"/>
  <c r="AH75" i="5"/>
  <c r="AH66" i="5"/>
  <c r="AH67" i="5"/>
  <c r="AH68" i="5"/>
  <c r="AH69" i="5"/>
  <c r="AH85" i="5"/>
  <c r="AH76" i="5"/>
  <c r="AH77" i="5"/>
  <c r="AH78" i="5"/>
  <c r="AH79" i="5"/>
  <c r="AH86" i="5"/>
  <c r="AH87" i="5"/>
  <c r="AH88" i="5"/>
  <c r="AH89" i="5"/>
  <c r="AH105" i="5"/>
  <c r="AH96" i="5"/>
  <c r="AH97" i="5"/>
  <c r="AH98" i="5"/>
  <c r="AH99" i="5"/>
  <c r="AH106" i="5"/>
  <c r="AH107" i="5"/>
  <c r="AH108" i="5"/>
  <c r="AH109" i="5"/>
  <c r="AH116" i="5"/>
  <c r="AH117" i="5"/>
  <c r="AH118" i="5"/>
  <c r="AH119" i="5"/>
  <c r="AH120" i="5"/>
  <c r="AH127" i="5"/>
  <c r="AH128" i="5"/>
  <c r="AH129" i="5"/>
  <c r="AH130" i="5"/>
  <c r="AH137" i="5"/>
  <c r="AH138" i="5"/>
  <c r="AH139" i="5"/>
  <c r="AH140" i="5"/>
  <c r="AH141" i="5"/>
  <c r="AH148" i="5"/>
  <c r="AH149" i="5"/>
  <c r="AH150" i="5"/>
  <c r="AH151" i="5"/>
  <c r="AH152" i="5"/>
  <c r="AH160" i="5"/>
  <c r="AH161" i="5"/>
  <c r="AH162" i="5"/>
  <c r="AH163" i="5"/>
  <c r="AH164" i="5"/>
  <c r="AH175" i="5"/>
  <c r="AI170" i="5"/>
  <c r="AG171" i="5"/>
  <c r="E11" i="5"/>
  <c r="E10" i="5" s="1"/>
  <c r="AF171" i="5"/>
  <c r="AD172" i="5"/>
  <c r="C11" i="5"/>
  <c r="D12" i="5"/>
  <c r="B39" i="5"/>
  <c r="F38" i="5"/>
  <c r="D38" i="5"/>
  <c r="AE45" i="5"/>
  <c r="AE35" i="5"/>
  <c r="AE25" i="5"/>
  <c r="AE15" i="5"/>
  <c r="AE16" i="5"/>
  <c r="AE5" i="5"/>
  <c r="AE55" i="5"/>
  <c r="AE42" i="5"/>
  <c r="AE32" i="5"/>
  <c r="AE43" i="5"/>
  <c r="AE44" i="5"/>
  <c r="AE33" i="5"/>
  <c r="AE22" i="5"/>
  <c r="AE34" i="5"/>
  <c r="AE23" i="5"/>
  <c r="AE24" i="5"/>
  <c r="AE13" i="5"/>
  <c r="AE52" i="5"/>
  <c r="AE14" i="5"/>
  <c r="AE53" i="5"/>
  <c r="AE54" i="5"/>
  <c r="AE65" i="5"/>
  <c r="AE62" i="5"/>
  <c r="AE63" i="5"/>
  <c r="AE64" i="5"/>
  <c r="AE75" i="5"/>
  <c r="AE72" i="5"/>
  <c r="AE73" i="5"/>
  <c r="AE74" i="5"/>
  <c r="AE85" i="5"/>
  <c r="AE82" i="5"/>
  <c r="AE83" i="5"/>
  <c r="AE84" i="5"/>
  <c r="AE95" i="5"/>
  <c r="AE86" i="5"/>
  <c r="AE93" i="5"/>
  <c r="AE94" i="5"/>
  <c r="AE105" i="5"/>
  <c r="AE102" i="5"/>
  <c r="AE103" i="5"/>
  <c r="AE104" i="5"/>
  <c r="AE115" i="5"/>
  <c r="AE112" i="5"/>
  <c r="AE113" i="5"/>
  <c r="AE114" i="5"/>
  <c r="AE125" i="5"/>
  <c r="AE116" i="5"/>
  <c r="AE117" i="5"/>
  <c r="AE124" i="5"/>
  <c r="AE135" i="5"/>
  <c r="AE126" i="5"/>
  <c r="AE127" i="5"/>
  <c r="AE128" i="5"/>
  <c r="AE136" i="5"/>
  <c r="AE137" i="5"/>
  <c r="AE138" i="5"/>
  <c r="AE139" i="5"/>
  <c r="AE140" i="5"/>
  <c r="AE147" i="5"/>
  <c r="AE148" i="5"/>
  <c r="AE149" i="5"/>
  <c r="AE150" i="5"/>
  <c r="AE151" i="5"/>
  <c r="AE159" i="5"/>
  <c r="AE160" i="5"/>
  <c r="AE161" i="5"/>
  <c r="AE162" i="5"/>
  <c r="AE163" i="5"/>
  <c r="AE164" i="5"/>
  <c r="AE175" i="5"/>
  <c r="F11" i="5"/>
  <c r="H26" i="5"/>
  <c r="H27" i="5" s="1"/>
  <c r="H28" i="5" s="1"/>
  <c r="H29" i="5" s="1"/>
  <c r="H30" i="5" s="1"/>
  <c r="H31" i="5" s="1"/>
  <c r="H32" i="5" s="1"/>
  <c r="H33" i="5" s="1"/>
  <c r="H34" i="5" s="1"/>
  <c r="H35" i="5" s="1"/>
  <c r="P10" i="5"/>
  <c r="S9" i="5"/>
  <c r="T9" i="5" s="1"/>
  <c r="AC182" i="5"/>
  <c r="AE76" i="5" l="1"/>
  <c r="AE26" i="5"/>
  <c r="AH110" i="5"/>
  <c r="AE106" i="5"/>
  <c r="AE66" i="5"/>
  <c r="AE6" i="5"/>
  <c r="AH131" i="5"/>
  <c r="AE152" i="5"/>
  <c r="AE123" i="5"/>
  <c r="AE96" i="5"/>
  <c r="AE92" i="5"/>
  <c r="AE56" i="5"/>
  <c r="AE12" i="5"/>
  <c r="AE46" i="5"/>
  <c r="AE36" i="5"/>
  <c r="AH153" i="5"/>
  <c r="AH121" i="5"/>
  <c r="AH95" i="5"/>
  <c r="AH55" i="5"/>
  <c r="AH15" i="5"/>
  <c r="AH45" i="5"/>
  <c r="IW9" i="29"/>
  <c r="IW8" i="29"/>
  <c r="LH5" i="29"/>
  <c r="IX12" i="29"/>
  <c r="IW3" i="29"/>
  <c r="AH171" i="5"/>
  <c r="AG172" i="5"/>
  <c r="AI171" i="5"/>
  <c r="F10" i="5"/>
  <c r="E9" i="5"/>
  <c r="P11" i="5"/>
  <c r="S10" i="5"/>
  <c r="B40" i="5"/>
  <c r="F39" i="5"/>
  <c r="D39" i="5"/>
  <c r="H36" i="5"/>
  <c r="H37" i="5" s="1"/>
  <c r="H38" i="5" s="1"/>
  <c r="H39" i="5" s="1"/>
  <c r="H40" i="5" s="1"/>
  <c r="H41" i="5" s="1"/>
  <c r="H42" i="5" s="1"/>
  <c r="H43" i="5" s="1"/>
  <c r="H44" i="5" s="1"/>
  <c r="H45" i="5" s="1"/>
  <c r="D11" i="5"/>
  <c r="C10" i="5"/>
  <c r="AD173" i="5"/>
  <c r="AE172" i="5"/>
  <c r="AF172" i="5"/>
  <c r="AC183" i="5"/>
  <c r="IX9" i="29" l="1"/>
  <c r="IX8" i="29"/>
  <c r="IX3" i="29"/>
  <c r="IY12" i="29"/>
  <c r="LI5" i="29"/>
  <c r="AH54" i="5"/>
  <c r="AH94" i="5"/>
  <c r="AH126" i="5"/>
  <c r="AH24" i="5"/>
  <c r="AH159" i="5"/>
  <c r="AH64" i="5"/>
  <c r="AH104" i="5"/>
  <c r="AH136" i="5"/>
  <c r="AH115" i="5"/>
  <c r="AH74" i="5"/>
  <c r="AH44" i="5"/>
  <c r="AH147" i="5"/>
  <c r="AH34" i="5"/>
  <c r="AH84" i="5"/>
  <c r="AH170" i="5"/>
  <c r="AH172" i="5"/>
  <c r="AG173" i="5"/>
  <c r="AI172" i="5"/>
  <c r="AE173" i="5"/>
  <c r="AF173" i="5"/>
  <c r="AD174" i="5"/>
  <c r="D10" i="5"/>
  <c r="C9" i="5"/>
  <c r="I45" i="5" s="1"/>
  <c r="B41" i="5"/>
  <c r="F40" i="5"/>
  <c r="D40" i="5"/>
  <c r="T10" i="5"/>
  <c r="AE171" i="5"/>
  <c r="AE21" i="5"/>
  <c r="AE11" i="5"/>
  <c r="AE61" i="5"/>
  <c r="AE101" i="5"/>
  <c r="AE134" i="5"/>
  <c r="AE158" i="5"/>
  <c r="AE31" i="5"/>
  <c r="AE71" i="5"/>
  <c r="AE111" i="5"/>
  <c r="AE170" i="5"/>
  <c r="AE41" i="5"/>
  <c r="AE81" i="5"/>
  <c r="AE51" i="5"/>
  <c r="AE122" i="5"/>
  <c r="AE146" i="5"/>
  <c r="AE91" i="5"/>
  <c r="P12" i="5"/>
  <c r="S11" i="5"/>
  <c r="L45" i="5"/>
  <c r="H46" i="5"/>
  <c r="H47" i="5" s="1"/>
  <c r="H48" i="5" s="1"/>
  <c r="H49" i="5" s="1"/>
  <c r="H50" i="5" s="1"/>
  <c r="H51" i="5" s="1"/>
  <c r="H52" i="5" s="1"/>
  <c r="H53" i="5" s="1"/>
  <c r="H54" i="5" s="1"/>
  <c r="H55" i="5" s="1"/>
  <c r="E8" i="5"/>
  <c r="F9" i="5"/>
  <c r="AC184" i="5"/>
  <c r="IY9" i="29" l="1"/>
  <c r="IY8" i="29"/>
  <c r="LJ5" i="29"/>
  <c r="IY3" i="29"/>
  <c r="IZ12" i="29"/>
  <c r="AH53" i="5"/>
  <c r="AH93" i="5"/>
  <c r="AH135" i="5"/>
  <c r="AH157" i="5"/>
  <c r="AH23" i="5"/>
  <c r="AH158" i="5"/>
  <c r="AH63" i="5"/>
  <c r="AH103" i="5"/>
  <c r="AH168" i="5"/>
  <c r="AH73" i="5"/>
  <c r="AH169" i="5"/>
  <c r="AH33" i="5"/>
  <c r="AH114" i="5"/>
  <c r="AH146" i="5"/>
  <c r="AH83" i="5"/>
  <c r="AH125" i="5"/>
  <c r="AH43" i="5"/>
  <c r="AH173" i="5"/>
  <c r="AG174" i="5"/>
  <c r="AI173" i="5"/>
  <c r="I55" i="5"/>
  <c r="I46" i="5" s="1"/>
  <c r="H56" i="5"/>
  <c r="H57" i="5" s="1"/>
  <c r="H58" i="5" s="1"/>
  <c r="H59" i="5" s="1"/>
  <c r="H60" i="5" s="1"/>
  <c r="H61" i="5" s="1"/>
  <c r="H62" i="5" s="1"/>
  <c r="H63" i="5" s="1"/>
  <c r="H64" i="5" s="1"/>
  <c r="H65" i="5" s="1"/>
  <c r="L55" i="5"/>
  <c r="L46" i="5" s="1"/>
  <c r="J45" i="5"/>
  <c r="K45" i="5"/>
  <c r="M45" i="5"/>
  <c r="N45" i="5"/>
  <c r="B42" i="5"/>
  <c r="F41" i="5"/>
  <c r="D41" i="5"/>
  <c r="C8" i="5"/>
  <c r="D9" i="5"/>
  <c r="T11" i="5"/>
  <c r="AE60" i="5"/>
  <c r="AE100" i="5"/>
  <c r="AE40" i="5"/>
  <c r="AE133" i="5"/>
  <c r="AE157" i="5"/>
  <c r="AE30" i="5"/>
  <c r="AE50" i="5"/>
  <c r="AE70" i="5"/>
  <c r="AE110" i="5"/>
  <c r="AE145" i="5"/>
  <c r="AE10" i="5"/>
  <c r="AE80" i="5"/>
  <c r="AE121" i="5"/>
  <c r="AE169" i="5"/>
  <c r="AE90" i="5"/>
  <c r="AE20" i="5"/>
  <c r="P13" i="5"/>
  <c r="S12" i="5"/>
  <c r="AE174" i="5"/>
  <c r="AF174" i="5"/>
  <c r="E7" i="5"/>
  <c r="F8" i="5"/>
  <c r="L35" i="5"/>
  <c r="AC185" i="5"/>
  <c r="IZ9" i="29" l="1"/>
  <c r="IZ8" i="29"/>
  <c r="IZ3" i="29"/>
  <c r="JA12" i="29"/>
  <c r="LK5" i="29"/>
  <c r="AH32" i="5"/>
  <c r="AH62" i="5"/>
  <c r="AH102" i="5"/>
  <c r="AH134" i="5"/>
  <c r="AH145" i="5"/>
  <c r="AH167" i="5"/>
  <c r="AH22" i="5"/>
  <c r="AH72" i="5"/>
  <c r="AH113" i="5"/>
  <c r="AH82" i="5"/>
  <c r="AH42" i="5"/>
  <c r="AH52" i="5"/>
  <c r="AH92" i="5"/>
  <c r="AH124" i="5"/>
  <c r="AH156" i="5"/>
  <c r="AH174" i="5"/>
  <c r="AI174" i="5"/>
  <c r="AD185" i="5"/>
  <c r="AF185" i="5" s="1"/>
  <c r="AG185" i="5"/>
  <c r="F7" i="5"/>
  <c r="E6" i="5"/>
  <c r="L25" i="5"/>
  <c r="K46" i="5"/>
  <c r="J46" i="5"/>
  <c r="I47" i="5"/>
  <c r="T12" i="5"/>
  <c r="AE29" i="5"/>
  <c r="AE132" i="5"/>
  <c r="AE156" i="5"/>
  <c r="AE69" i="5"/>
  <c r="AE109" i="5"/>
  <c r="AE39" i="5"/>
  <c r="AE79" i="5"/>
  <c r="AE143" i="5"/>
  <c r="AE120" i="5"/>
  <c r="AE144" i="5"/>
  <c r="AE168" i="5"/>
  <c r="AE89" i="5"/>
  <c r="AE19" i="5"/>
  <c r="AE9" i="5"/>
  <c r="AE49" i="5"/>
  <c r="AE59" i="5"/>
  <c r="AE99" i="5"/>
  <c r="P14" i="5"/>
  <c r="S13" i="5"/>
  <c r="N55" i="5"/>
  <c r="M55" i="5"/>
  <c r="M35" i="5"/>
  <c r="L36" i="5"/>
  <c r="N35" i="5"/>
  <c r="B43" i="5"/>
  <c r="F42" i="5"/>
  <c r="D42" i="5"/>
  <c r="I65" i="5"/>
  <c r="I56" i="5" s="1"/>
  <c r="H66" i="5"/>
  <c r="H67" i="5" s="1"/>
  <c r="H68" i="5" s="1"/>
  <c r="H69" i="5" s="1"/>
  <c r="H70" i="5" s="1"/>
  <c r="H71" i="5" s="1"/>
  <c r="H72" i="5" s="1"/>
  <c r="H73" i="5" s="1"/>
  <c r="H74" i="5" s="1"/>
  <c r="H75" i="5" s="1"/>
  <c r="L65" i="5"/>
  <c r="L47" i="5"/>
  <c r="M46" i="5"/>
  <c r="N46" i="5"/>
  <c r="K55" i="5"/>
  <c r="J55" i="5"/>
  <c r="D8" i="5"/>
  <c r="C7" i="5"/>
  <c r="I35" i="5"/>
  <c r="AC186" i="5"/>
  <c r="AD176" i="5" l="1"/>
  <c r="AE185" i="5"/>
  <c r="JA9" i="29"/>
  <c r="JA8" i="29"/>
  <c r="JA3" i="29"/>
  <c r="JB12" i="29"/>
  <c r="LL5" i="29"/>
  <c r="AH61" i="5"/>
  <c r="AH101" i="5"/>
  <c r="AH133" i="5"/>
  <c r="AH166" i="5"/>
  <c r="AH41" i="5"/>
  <c r="AH21" i="5"/>
  <c r="AH71" i="5"/>
  <c r="AH143" i="5"/>
  <c r="AH112" i="5"/>
  <c r="AH144" i="5"/>
  <c r="AH31" i="5"/>
  <c r="AH81" i="5"/>
  <c r="AH155" i="5"/>
  <c r="AH51" i="5"/>
  <c r="AH91" i="5"/>
  <c r="AH123" i="5"/>
  <c r="AH185" i="5"/>
  <c r="AI185" i="5"/>
  <c r="AG176" i="5"/>
  <c r="AF176" i="5"/>
  <c r="AD177" i="5"/>
  <c r="AE176" i="5"/>
  <c r="I57" i="5"/>
  <c r="K56" i="5"/>
  <c r="J56" i="5"/>
  <c r="N65" i="5"/>
  <c r="M65" i="5"/>
  <c r="M36" i="5"/>
  <c r="N36" i="5"/>
  <c r="L37" i="5"/>
  <c r="I48" i="5"/>
  <c r="K47" i="5"/>
  <c r="J47" i="5"/>
  <c r="L75" i="5"/>
  <c r="I75" i="5"/>
  <c r="H76" i="5"/>
  <c r="H77" i="5" s="1"/>
  <c r="H78" i="5" s="1"/>
  <c r="H79" i="5" s="1"/>
  <c r="H80" i="5" s="1"/>
  <c r="H81" i="5" s="1"/>
  <c r="H82" i="5" s="1"/>
  <c r="H83" i="5" s="1"/>
  <c r="H84" i="5" s="1"/>
  <c r="H85" i="5" s="1"/>
  <c r="J65" i="5"/>
  <c r="K65" i="5"/>
  <c r="L56" i="5"/>
  <c r="N25" i="5"/>
  <c r="M25" i="5"/>
  <c r="L26" i="5"/>
  <c r="I36" i="5"/>
  <c r="J35" i="5"/>
  <c r="K35" i="5"/>
  <c r="L48" i="5"/>
  <c r="N47" i="5"/>
  <c r="M47" i="5"/>
  <c r="C6" i="5"/>
  <c r="D7" i="5"/>
  <c r="I25" i="5"/>
  <c r="T13" i="5"/>
  <c r="AE8" i="5"/>
  <c r="AE68" i="5"/>
  <c r="AE108" i="5"/>
  <c r="AE48" i="5"/>
  <c r="AE78" i="5"/>
  <c r="AE142" i="5"/>
  <c r="AE166" i="5"/>
  <c r="AE119" i="5"/>
  <c r="AE167" i="5"/>
  <c r="AE28" i="5"/>
  <c r="AE88" i="5"/>
  <c r="AE155" i="5"/>
  <c r="AE18" i="5"/>
  <c r="AE58" i="5"/>
  <c r="AE98" i="5"/>
  <c r="AE130" i="5"/>
  <c r="AE154" i="5"/>
  <c r="AE38" i="5"/>
  <c r="AE131" i="5"/>
  <c r="E5" i="5"/>
  <c r="F6" i="5"/>
  <c r="L15" i="5"/>
  <c r="B44" i="5"/>
  <c r="F43" i="5"/>
  <c r="D43" i="5"/>
  <c r="S14" i="5"/>
  <c r="P15" i="5"/>
  <c r="AC187" i="5"/>
  <c r="JB9" i="29" l="1"/>
  <c r="JB8" i="29"/>
  <c r="LM5" i="29"/>
  <c r="JC12" i="29"/>
  <c r="JB3" i="29"/>
  <c r="AH176" i="5"/>
  <c r="AI176" i="5"/>
  <c r="AG177" i="5"/>
  <c r="AH30" i="5"/>
  <c r="AH70" i="5"/>
  <c r="AH142" i="5"/>
  <c r="AH111" i="5"/>
  <c r="AH80" i="5"/>
  <c r="AH20" i="5"/>
  <c r="AH50" i="5"/>
  <c r="AH90" i="5"/>
  <c r="AH122" i="5"/>
  <c r="AH154" i="5"/>
  <c r="AH165" i="5"/>
  <c r="AH40" i="5"/>
  <c r="AH60" i="5"/>
  <c r="AH100" i="5"/>
  <c r="AH132" i="5"/>
  <c r="K75" i="5"/>
  <c r="J75" i="5"/>
  <c r="AD178" i="5"/>
  <c r="AE177" i="5"/>
  <c r="AF177" i="5"/>
  <c r="I37" i="5"/>
  <c r="K36" i="5"/>
  <c r="J36" i="5"/>
  <c r="N75" i="5"/>
  <c r="M75" i="5"/>
  <c r="I49" i="5"/>
  <c r="K48" i="5"/>
  <c r="J48" i="5"/>
  <c r="C5" i="5"/>
  <c r="D6" i="5"/>
  <c r="I15" i="5"/>
  <c r="N56" i="5"/>
  <c r="M56" i="5"/>
  <c r="L57" i="5"/>
  <c r="S15" i="5"/>
  <c r="T15" i="5" s="1"/>
  <c r="P16" i="5"/>
  <c r="S16" i="5" s="1"/>
  <c r="T16" i="5" s="1"/>
  <c r="M15" i="5"/>
  <c r="N15" i="5"/>
  <c r="L16" i="5"/>
  <c r="M37" i="5"/>
  <c r="L38" i="5"/>
  <c r="N37" i="5"/>
  <c r="I58" i="5"/>
  <c r="K57" i="5"/>
  <c r="J57" i="5"/>
  <c r="T14" i="5"/>
  <c r="AE27" i="5"/>
  <c r="AE77" i="5"/>
  <c r="AE141" i="5"/>
  <c r="AE118" i="5"/>
  <c r="AE7" i="5"/>
  <c r="AE87" i="5"/>
  <c r="AE37" i="5"/>
  <c r="AE17" i="5"/>
  <c r="AE47" i="5"/>
  <c r="AE57" i="5"/>
  <c r="AE97" i="5"/>
  <c r="AE129" i="5"/>
  <c r="AE153" i="5"/>
  <c r="AE67" i="5"/>
  <c r="AE107" i="5"/>
  <c r="AE165" i="5"/>
  <c r="N26" i="5"/>
  <c r="L27" i="5"/>
  <c r="M26" i="5"/>
  <c r="I66" i="5"/>
  <c r="F5" i="5"/>
  <c r="L5" i="5"/>
  <c r="K25" i="5"/>
  <c r="J25" i="5"/>
  <c r="I26" i="5"/>
  <c r="L85" i="5"/>
  <c r="L76" i="5" s="1"/>
  <c r="I85" i="5"/>
  <c r="I76" i="5" s="1"/>
  <c r="H86" i="5"/>
  <c r="H87" i="5" s="1"/>
  <c r="H88" i="5" s="1"/>
  <c r="H89" i="5" s="1"/>
  <c r="H90" i="5" s="1"/>
  <c r="H91" i="5" s="1"/>
  <c r="H92" i="5" s="1"/>
  <c r="H93" i="5" s="1"/>
  <c r="H94" i="5" s="1"/>
  <c r="H95" i="5" s="1"/>
  <c r="B45" i="5"/>
  <c r="F44" i="5"/>
  <c r="D44" i="5"/>
  <c r="M48" i="5"/>
  <c r="L49" i="5"/>
  <c r="N48" i="5"/>
  <c r="L66" i="5"/>
  <c r="AC188" i="5"/>
  <c r="JC9" i="29" l="1"/>
  <c r="JC8" i="29"/>
  <c r="JC3" i="29"/>
  <c r="JD12" i="29"/>
  <c r="LN5" i="29"/>
  <c r="AH177" i="5"/>
  <c r="AG178" i="5"/>
  <c r="AI177" i="5"/>
  <c r="K76" i="5"/>
  <c r="I77" i="5"/>
  <c r="J76" i="5"/>
  <c r="L77" i="5"/>
  <c r="N76" i="5"/>
  <c r="M76" i="5"/>
  <c r="L50" i="5"/>
  <c r="N49" i="5"/>
  <c r="M49" i="5"/>
  <c r="N16" i="5"/>
  <c r="M16" i="5"/>
  <c r="L17" i="5"/>
  <c r="K15" i="5"/>
  <c r="J15" i="5"/>
  <c r="I16" i="5"/>
  <c r="I27" i="5"/>
  <c r="K26" i="5"/>
  <c r="J26" i="5"/>
  <c r="J58" i="5"/>
  <c r="I59" i="5"/>
  <c r="K58" i="5"/>
  <c r="AD179" i="5"/>
  <c r="AE178" i="5"/>
  <c r="AF178" i="5"/>
  <c r="D5" i="5"/>
  <c r="I5" i="5"/>
  <c r="J66" i="5"/>
  <c r="K66" i="5"/>
  <c r="I67" i="5"/>
  <c r="L39" i="5"/>
  <c r="N38" i="5"/>
  <c r="M38" i="5"/>
  <c r="I38" i="5"/>
  <c r="K37" i="5"/>
  <c r="J37" i="5"/>
  <c r="B46" i="5"/>
  <c r="F45" i="5"/>
  <c r="D45" i="5"/>
  <c r="M5" i="5"/>
  <c r="N5" i="5"/>
  <c r="L6" i="5"/>
  <c r="H96" i="5"/>
  <c r="H97" i="5" s="1"/>
  <c r="H98" i="5" s="1"/>
  <c r="H99" i="5" s="1"/>
  <c r="H100" i="5" s="1"/>
  <c r="H101" i="5" s="1"/>
  <c r="H102" i="5" s="1"/>
  <c r="H103" i="5" s="1"/>
  <c r="H104" i="5" s="1"/>
  <c r="H105" i="5" s="1"/>
  <c r="L95" i="5"/>
  <c r="L86" i="5" s="1"/>
  <c r="I95" i="5"/>
  <c r="I86" i="5" s="1"/>
  <c r="AH5" i="5"/>
  <c r="AI5" i="5"/>
  <c r="AG6" i="5"/>
  <c r="N27" i="5"/>
  <c r="L28" i="5"/>
  <c r="M27" i="5"/>
  <c r="L58" i="5"/>
  <c r="N57" i="5"/>
  <c r="M57" i="5"/>
  <c r="J49" i="5"/>
  <c r="I50" i="5"/>
  <c r="K49" i="5"/>
  <c r="N66" i="5"/>
  <c r="M66" i="5"/>
  <c r="L67" i="5"/>
  <c r="K85" i="5"/>
  <c r="J85" i="5"/>
  <c r="M85" i="5"/>
  <c r="N85" i="5"/>
  <c r="AC189" i="5"/>
  <c r="JD9" i="29" l="1"/>
  <c r="JD8" i="29"/>
  <c r="JE12" i="29"/>
  <c r="JD3" i="29"/>
  <c r="LO5" i="29"/>
  <c r="AI178" i="5"/>
  <c r="AH178" i="5"/>
  <c r="AG179" i="5"/>
  <c r="K86" i="5"/>
  <c r="J86" i="5"/>
  <c r="I87" i="5"/>
  <c r="N86" i="5"/>
  <c r="M86" i="5"/>
  <c r="L87" i="5"/>
  <c r="B47" i="5"/>
  <c r="F46" i="5"/>
  <c r="D46" i="5"/>
  <c r="N17" i="5"/>
  <c r="L18" i="5"/>
  <c r="M17" i="5"/>
  <c r="N50" i="5"/>
  <c r="M50" i="5"/>
  <c r="L51" i="5"/>
  <c r="I51" i="5"/>
  <c r="K50" i="5"/>
  <c r="J50" i="5"/>
  <c r="AG7" i="5"/>
  <c r="AH6" i="5"/>
  <c r="AI6" i="5"/>
  <c r="N28" i="5"/>
  <c r="L29" i="5"/>
  <c r="M28" i="5"/>
  <c r="M39" i="5"/>
  <c r="L40" i="5"/>
  <c r="N39" i="5"/>
  <c r="AE179" i="5"/>
  <c r="AD180" i="5"/>
  <c r="AF179" i="5"/>
  <c r="N6" i="5"/>
  <c r="L7" i="5"/>
  <c r="M6" i="5"/>
  <c r="I68" i="5"/>
  <c r="K67" i="5"/>
  <c r="J67" i="5"/>
  <c r="K27" i="5"/>
  <c r="I28" i="5"/>
  <c r="J27" i="5"/>
  <c r="L78" i="5"/>
  <c r="N77" i="5"/>
  <c r="M77" i="5"/>
  <c r="K95" i="5"/>
  <c r="J95" i="5"/>
  <c r="I60" i="5"/>
  <c r="K59" i="5"/>
  <c r="J59" i="5"/>
  <c r="L68" i="5"/>
  <c r="N67" i="5"/>
  <c r="M67" i="5"/>
  <c r="N58" i="5"/>
  <c r="M58" i="5"/>
  <c r="L59" i="5"/>
  <c r="M95" i="5"/>
  <c r="N95" i="5"/>
  <c r="I17" i="5"/>
  <c r="J16" i="5"/>
  <c r="K16" i="5"/>
  <c r="K77" i="5"/>
  <c r="J77" i="5"/>
  <c r="I78" i="5"/>
  <c r="I39" i="5"/>
  <c r="K38" i="5"/>
  <c r="J38" i="5"/>
  <c r="H106" i="5"/>
  <c r="H107" i="5" s="1"/>
  <c r="H108" i="5" s="1"/>
  <c r="H109" i="5" s="1"/>
  <c r="H110" i="5" s="1"/>
  <c r="H111" i="5" s="1"/>
  <c r="H112" i="5" s="1"/>
  <c r="H113" i="5" s="1"/>
  <c r="H114" i="5" s="1"/>
  <c r="H115" i="5" s="1"/>
  <c r="L105" i="5"/>
  <c r="I105" i="5"/>
  <c r="I96" i="5" s="1"/>
  <c r="K5" i="5"/>
  <c r="J5" i="5"/>
  <c r="I6" i="5"/>
  <c r="AC190" i="5"/>
  <c r="JE9" i="29" l="1"/>
  <c r="JE8" i="29"/>
  <c r="LP5" i="29"/>
  <c r="JF12" i="29"/>
  <c r="JE3" i="29"/>
  <c r="AH179" i="5"/>
  <c r="AI179" i="5"/>
  <c r="AG180" i="5"/>
  <c r="M105" i="5"/>
  <c r="N105" i="5"/>
  <c r="M68" i="5"/>
  <c r="L69" i="5"/>
  <c r="N68" i="5"/>
  <c r="L8" i="5"/>
  <c r="M7" i="5"/>
  <c r="N7" i="5"/>
  <c r="H116" i="5"/>
  <c r="H117" i="5" s="1"/>
  <c r="H118" i="5" s="1"/>
  <c r="H119" i="5" s="1"/>
  <c r="H120" i="5" s="1"/>
  <c r="H121" i="5" s="1"/>
  <c r="H122" i="5" s="1"/>
  <c r="H123" i="5" s="1"/>
  <c r="H124" i="5" s="1"/>
  <c r="H125" i="5" s="1"/>
  <c r="L115" i="5"/>
  <c r="L106" i="5" s="1"/>
  <c r="I115" i="5"/>
  <c r="I106" i="5" s="1"/>
  <c r="I40" i="5"/>
  <c r="K39" i="5"/>
  <c r="J39" i="5"/>
  <c r="L52" i="5"/>
  <c r="N51" i="5"/>
  <c r="M51" i="5"/>
  <c r="F47" i="5"/>
  <c r="D47" i="5"/>
  <c r="B48" i="5"/>
  <c r="K78" i="5"/>
  <c r="J78" i="5"/>
  <c r="I79" i="5"/>
  <c r="L96" i="5"/>
  <c r="K28" i="5"/>
  <c r="I29" i="5"/>
  <c r="J28" i="5"/>
  <c r="N87" i="5"/>
  <c r="M87" i="5"/>
  <c r="L88" i="5"/>
  <c r="N59" i="5"/>
  <c r="M59" i="5"/>
  <c r="L60" i="5"/>
  <c r="K60" i="5"/>
  <c r="J60" i="5"/>
  <c r="I61" i="5"/>
  <c r="I7" i="5"/>
  <c r="J6" i="5"/>
  <c r="K6" i="5"/>
  <c r="I97" i="5"/>
  <c r="K96" i="5"/>
  <c r="J96" i="5"/>
  <c r="AD181" i="5"/>
  <c r="AE180" i="5"/>
  <c r="AF180" i="5"/>
  <c r="AI7" i="5"/>
  <c r="AH7" i="5"/>
  <c r="AG8" i="5"/>
  <c r="L30" i="5"/>
  <c r="M29" i="5"/>
  <c r="N29" i="5"/>
  <c r="L19" i="5"/>
  <c r="M18" i="5"/>
  <c r="N18" i="5"/>
  <c r="K87" i="5"/>
  <c r="J87" i="5"/>
  <c r="I88" i="5"/>
  <c r="K68" i="5"/>
  <c r="J68" i="5"/>
  <c r="I69" i="5"/>
  <c r="K105" i="5"/>
  <c r="J105" i="5"/>
  <c r="J17" i="5"/>
  <c r="K17" i="5"/>
  <c r="I18" i="5"/>
  <c r="N78" i="5"/>
  <c r="M78" i="5"/>
  <c r="L79" i="5"/>
  <c r="M40" i="5"/>
  <c r="L41" i="5"/>
  <c r="N40" i="5"/>
  <c r="I52" i="5"/>
  <c r="K51" i="5"/>
  <c r="J51" i="5"/>
  <c r="AC191" i="5"/>
  <c r="JF9" i="29" l="1"/>
  <c r="JF8" i="29"/>
  <c r="LQ5" i="29"/>
  <c r="JF3" i="29"/>
  <c r="JG12" i="29"/>
  <c r="AH180" i="5"/>
  <c r="AI180" i="5"/>
  <c r="AG181" i="5"/>
  <c r="N106" i="5"/>
  <c r="L107" i="5"/>
  <c r="M106" i="5"/>
  <c r="N79" i="5"/>
  <c r="M79" i="5"/>
  <c r="L80" i="5"/>
  <c r="K106" i="5"/>
  <c r="J106" i="5"/>
  <c r="I107" i="5"/>
  <c r="AG9" i="5"/>
  <c r="AI8" i="5"/>
  <c r="AH8" i="5"/>
  <c r="K97" i="5"/>
  <c r="J97" i="5"/>
  <c r="I98" i="5"/>
  <c r="L42" i="5"/>
  <c r="N41" i="5"/>
  <c r="M41" i="5"/>
  <c r="M69" i="5"/>
  <c r="L70" i="5"/>
  <c r="N69" i="5"/>
  <c r="K69" i="5"/>
  <c r="J69" i="5"/>
  <c r="I70" i="5"/>
  <c r="M19" i="5"/>
  <c r="N19" i="5"/>
  <c r="L20" i="5"/>
  <c r="B49" i="5"/>
  <c r="F48" i="5"/>
  <c r="D48" i="5"/>
  <c r="N8" i="5"/>
  <c r="L9" i="5"/>
  <c r="M8" i="5"/>
  <c r="N96" i="5"/>
  <c r="M96" i="5"/>
  <c r="L97" i="5"/>
  <c r="J40" i="5"/>
  <c r="I41" i="5"/>
  <c r="K40" i="5"/>
  <c r="I19" i="5"/>
  <c r="J18" i="5"/>
  <c r="K18" i="5"/>
  <c r="I8" i="5"/>
  <c r="J7" i="5"/>
  <c r="K7" i="5"/>
  <c r="K79" i="5"/>
  <c r="J79" i="5"/>
  <c r="I80" i="5"/>
  <c r="K115" i="5"/>
  <c r="J115" i="5"/>
  <c r="I53" i="5"/>
  <c r="J52" i="5"/>
  <c r="K52" i="5"/>
  <c r="J88" i="5"/>
  <c r="I89" i="5"/>
  <c r="K88" i="5"/>
  <c r="K61" i="5"/>
  <c r="J61" i="5"/>
  <c r="I62" i="5"/>
  <c r="N115" i="5"/>
  <c r="M115" i="5"/>
  <c r="N88" i="5"/>
  <c r="M88" i="5"/>
  <c r="L89" i="5"/>
  <c r="M52" i="5"/>
  <c r="L53" i="5"/>
  <c r="N52" i="5"/>
  <c r="L31" i="5"/>
  <c r="M30" i="5"/>
  <c r="N30" i="5"/>
  <c r="M60" i="5"/>
  <c r="L61" i="5"/>
  <c r="N60" i="5"/>
  <c r="AF181" i="5"/>
  <c r="AD182" i="5"/>
  <c r="AE181" i="5"/>
  <c r="K29" i="5"/>
  <c r="I30" i="5"/>
  <c r="J29" i="5"/>
  <c r="I125" i="5"/>
  <c r="I116" i="5" s="1"/>
  <c r="H126" i="5"/>
  <c r="H127" i="5" s="1"/>
  <c r="H128" i="5" s="1"/>
  <c r="H129" i="5" s="1"/>
  <c r="H130" i="5" s="1"/>
  <c r="H131" i="5" s="1"/>
  <c r="H132" i="5" s="1"/>
  <c r="H133" i="5" s="1"/>
  <c r="H134" i="5" s="1"/>
  <c r="H135" i="5" s="1"/>
  <c r="L125" i="5"/>
  <c r="L116" i="5" s="1"/>
  <c r="AC192" i="5"/>
  <c r="JG9" i="29" l="1"/>
  <c r="JG8" i="29"/>
  <c r="LR5" i="29"/>
  <c r="JG3" i="29"/>
  <c r="JH12" i="29"/>
  <c r="AG182" i="5"/>
  <c r="AI181" i="5"/>
  <c r="AH181" i="5"/>
  <c r="J116" i="5"/>
  <c r="I117" i="5"/>
  <c r="K116" i="5"/>
  <c r="L54" i="5"/>
  <c r="N53" i="5"/>
  <c r="M53" i="5"/>
  <c r="N116" i="5"/>
  <c r="L117" i="5"/>
  <c r="M116" i="5"/>
  <c r="K19" i="5"/>
  <c r="I20" i="5"/>
  <c r="J19" i="5"/>
  <c r="M61" i="5"/>
  <c r="L62" i="5"/>
  <c r="N61" i="5"/>
  <c r="N89" i="5"/>
  <c r="M89" i="5"/>
  <c r="L90" i="5"/>
  <c r="I90" i="5"/>
  <c r="K89" i="5"/>
  <c r="J89" i="5"/>
  <c r="I9" i="5"/>
  <c r="J8" i="5"/>
  <c r="K8" i="5"/>
  <c r="K70" i="5"/>
  <c r="J70" i="5"/>
  <c r="I71" i="5"/>
  <c r="L43" i="5"/>
  <c r="N42" i="5"/>
  <c r="M42" i="5"/>
  <c r="I42" i="5"/>
  <c r="K41" i="5"/>
  <c r="J41" i="5"/>
  <c r="F49" i="5"/>
  <c r="D49" i="5"/>
  <c r="B50" i="5"/>
  <c r="AH9" i="5"/>
  <c r="AG10" i="5"/>
  <c r="AI9" i="5"/>
  <c r="M107" i="5"/>
  <c r="L108" i="5"/>
  <c r="N107" i="5"/>
  <c r="N125" i="5"/>
  <c r="M125" i="5"/>
  <c r="K30" i="5"/>
  <c r="I31" i="5"/>
  <c r="J30" i="5"/>
  <c r="K107" i="5"/>
  <c r="I108" i="5"/>
  <c r="J107" i="5"/>
  <c r="L135" i="5"/>
  <c r="L126" i="5" s="1"/>
  <c r="I135" i="5"/>
  <c r="I126" i="5" s="1"/>
  <c r="H136" i="5"/>
  <c r="H137" i="5" s="1"/>
  <c r="H138" i="5" s="1"/>
  <c r="H139" i="5" s="1"/>
  <c r="H140" i="5" s="1"/>
  <c r="H141" i="5" s="1"/>
  <c r="H142" i="5" s="1"/>
  <c r="H143" i="5" s="1"/>
  <c r="H144" i="5" s="1"/>
  <c r="H145" i="5" s="1"/>
  <c r="I81" i="5"/>
  <c r="K80" i="5"/>
  <c r="J80" i="5"/>
  <c r="N97" i="5"/>
  <c r="M97" i="5"/>
  <c r="L98" i="5"/>
  <c r="K125" i="5"/>
  <c r="J125" i="5"/>
  <c r="N31" i="5"/>
  <c r="L32" i="5"/>
  <c r="M31" i="5"/>
  <c r="K62" i="5"/>
  <c r="J62" i="5"/>
  <c r="I63" i="5"/>
  <c r="J53" i="5"/>
  <c r="I54" i="5"/>
  <c r="K53" i="5"/>
  <c r="L71" i="5"/>
  <c r="N70" i="5"/>
  <c r="M70" i="5"/>
  <c r="K98" i="5"/>
  <c r="J98" i="5"/>
  <c r="I99" i="5"/>
  <c r="AD183" i="5"/>
  <c r="AF182" i="5"/>
  <c r="AE182" i="5"/>
  <c r="N9" i="5"/>
  <c r="L10" i="5"/>
  <c r="M9" i="5"/>
  <c r="N20" i="5"/>
  <c r="L21" i="5"/>
  <c r="M20" i="5"/>
  <c r="N80" i="5"/>
  <c r="M80" i="5"/>
  <c r="L81" i="5"/>
  <c r="AC193" i="5"/>
  <c r="JH9" i="29" l="1"/>
  <c r="JH8" i="29"/>
  <c r="LS5" i="29"/>
  <c r="JH3" i="29"/>
  <c r="JI12" i="29"/>
  <c r="AG183" i="5"/>
  <c r="AH182" i="5"/>
  <c r="AI182" i="5"/>
  <c r="K126" i="5"/>
  <c r="J126" i="5"/>
  <c r="I127" i="5"/>
  <c r="L127" i="5"/>
  <c r="N126" i="5"/>
  <c r="M126" i="5"/>
  <c r="M108" i="5"/>
  <c r="N108" i="5"/>
  <c r="L109" i="5"/>
  <c r="I82" i="5"/>
  <c r="K81" i="5"/>
  <c r="J81" i="5"/>
  <c r="AG11" i="5"/>
  <c r="AI10" i="5"/>
  <c r="AH10" i="5"/>
  <c r="N90" i="5"/>
  <c r="M90" i="5"/>
  <c r="L91" i="5"/>
  <c r="N10" i="5"/>
  <c r="L11" i="5"/>
  <c r="M10" i="5"/>
  <c r="N71" i="5"/>
  <c r="M71" i="5"/>
  <c r="L72" i="5"/>
  <c r="N32" i="5"/>
  <c r="L33" i="5"/>
  <c r="M32" i="5"/>
  <c r="I109" i="5"/>
  <c r="J108" i="5"/>
  <c r="K108" i="5"/>
  <c r="M117" i="5"/>
  <c r="L118" i="5"/>
  <c r="N117" i="5"/>
  <c r="N81" i="5"/>
  <c r="M81" i="5"/>
  <c r="L82" i="5"/>
  <c r="B51" i="5"/>
  <c r="F50" i="5"/>
  <c r="D50" i="5"/>
  <c r="AE183" i="5"/>
  <c r="AF183" i="5"/>
  <c r="AD184" i="5"/>
  <c r="K54" i="5"/>
  <c r="J54" i="5"/>
  <c r="N98" i="5"/>
  <c r="L99" i="5"/>
  <c r="M98" i="5"/>
  <c r="K117" i="5"/>
  <c r="J117" i="5"/>
  <c r="I118" i="5"/>
  <c r="K63" i="5"/>
  <c r="J63" i="5"/>
  <c r="I64" i="5"/>
  <c r="K99" i="5"/>
  <c r="J99" i="5"/>
  <c r="I100" i="5"/>
  <c r="L145" i="5"/>
  <c r="I145" i="5"/>
  <c r="H146" i="5"/>
  <c r="H147" i="5" s="1"/>
  <c r="H148" i="5" s="1"/>
  <c r="H149" i="5" s="1"/>
  <c r="H150" i="5" s="1"/>
  <c r="H151" i="5" s="1"/>
  <c r="H152" i="5" s="1"/>
  <c r="H153" i="5" s="1"/>
  <c r="H154" i="5" s="1"/>
  <c r="H155" i="5" s="1"/>
  <c r="K9" i="5"/>
  <c r="I10" i="5"/>
  <c r="J9" i="5"/>
  <c r="L63" i="5"/>
  <c r="N62" i="5"/>
  <c r="M62" i="5"/>
  <c r="K135" i="5"/>
  <c r="J135" i="5"/>
  <c r="N54" i="5"/>
  <c r="M54" i="5"/>
  <c r="M21" i="5"/>
  <c r="N21" i="5"/>
  <c r="L22" i="5"/>
  <c r="N135" i="5"/>
  <c r="M135" i="5"/>
  <c r="L44" i="5"/>
  <c r="N43" i="5"/>
  <c r="M43" i="5"/>
  <c r="J20" i="5"/>
  <c r="K20" i="5"/>
  <c r="I21" i="5"/>
  <c r="K31" i="5"/>
  <c r="I32" i="5"/>
  <c r="J31" i="5"/>
  <c r="I43" i="5"/>
  <c r="K42" i="5"/>
  <c r="J42" i="5"/>
  <c r="K71" i="5"/>
  <c r="J71" i="5"/>
  <c r="I72" i="5"/>
  <c r="J90" i="5"/>
  <c r="I91" i="5"/>
  <c r="K90" i="5"/>
  <c r="AC194" i="5"/>
  <c r="JI9" i="29" l="1"/>
  <c r="JI8" i="29"/>
  <c r="JI3" i="29"/>
  <c r="JJ12" i="29"/>
  <c r="LT5" i="29"/>
  <c r="AG184" i="5"/>
  <c r="AI183" i="5"/>
  <c r="AH183" i="5"/>
  <c r="AH11" i="5"/>
  <c r="AI11" i="5"/>
  <c r="AG12" i="5"/>
  <c r="L155" i="5"/>
  <c r="I155" i="5"/>
  <c r="I146" i="5" s="1"/>
  <c r="H156" i="5"/>
  <c r="H157" i="5" s="1"/>
  <c r="H158" i="5" s="1"/>
  <c r="H159" i="5" s="1"/>
  <c r="H160" i="5" s="1"/>
  <c r="H161" i="5" s="1"/>
  <c r="H162" i="5" s="1"/>
  <c r="H163" i="5" s="1"/>
  <c r="H164" i="5" s="1"/>
  <c r="H165" i="5" s="1"/>
  <c r="J91" i="5"/>
  <c r="I92" i="5"/>
  <c r="K91" i="5"/>
  <c r="K145" i="5"/>
  <c r="J145" i="5"/>
  <c r="N22" i="5"/>
  <c r="L23" i="5"/>
  <c r="M22" i="5"/>
  <c r="N82" i="5"/>
  <c r="M82" i="5"/>
  <c r="L83" i="5"/>
  <c r="I33" i="5"/>
  <c r="J32" i="5"/>
  <c r="K32" i="5"/>
  <c r="J72" i="5"/>
  <c r="K72" i="5"/>
  <c r="I73" i="5"/>
  <c r="J21" i="5"/>
  <c r="K21" i="5"/>
  <c r="I22" i="5"/>
  <c r="N44" i="5"/>
  <c r="M44" i="5"/>
  <c r="K109" i="5"/>
  <c r="I110" i="5"/>
  <c r="J109" i="5"/>
  <c r="L92" i="5"/>
  <c r="N91" i="5"/>
  <c r="M91" i="5"/>
  <c r="J82" i="5"/>
  <c r="I83" i="5"/>
  <c r="K82" i="5"/>
  <c r="N145" i="5"/>
  <c r="M145" i="5"/>
  <c r="L146" i="5"/>
  <c r="AF184" i="5"/>
  <c r="AE184" i="5"/>
  <c r="M63" i="5"/>
  <c r="L64" i="5"/>
  <c r="N63" i="5"/>
  <c r="I101" i="5"/>
  <c r="K100" i="5"/>
  <c r="J100" i="5"/>
  <c r="K64" i="5"/>
  <c r="J64" i="5"/>
  <c r="L128" i="5"/>
  <c r="M127" i="5"/>
  <c r="N127" i="5"/>
  <c r="I44" i="5"/>
  <c r="K43" i="5"/>
  <c r="J43" i="5"/>
  <c r="N33" i="5"/>
  <c r="L34" i="5"/>
  <c r="M33" i="5"/>
  <c r="K127" i="5"/>
  <c r="I128" i="5"/>
  <c r="J127" i="5"/>
  <c r="L136" i="5"/>
  <c r="K10" i="5"/>
  <c r="I11" i="5"/>
  <c r="J10" i="5"/>
  <c r="L100" i="5"/>
  <c r="N99" i="5"/>
  <c r="M99" i="5"/>
  <c r="F51" i="5"/>
  <c r="D51" i="5"/>
  <c r="B52" i="5"/>
  <c r="N11" i="5"/>
  <c r="L12" i="5"/>
  <c r="M11" i="5"/>
  <c r="I136" i="5"/>
  <c r="K118" i="5"/>
  <c r="J118" i="5"/>
  <c r="I119" i="5"/>
  <c r="N118" i="5"/>
  <c r="L119" i="5"/>
  <c r="M118" i="5"/>
  <c r="L73" i="5"/>
  <c r="N72" i="5"/>
  <c r="M72" i="5"/>
  <c r="N109" i="5"/>
  <c r="M109" i="5"/>
  <c r="L110" i="5"/>
  <c r="AC195" i="5"/>
  <c r="JJ9" i="29" l="1"/>
  <c r="JJ8" i="29"/>
  <c r="JK12" i="29"/>
  <c r="JJ3" i="29"/>
  <c r="LU5" i="29"/>
  <c r="AD195" i="5"/>
  <c r="AG195" i="5"/>
  <c r="AI184" i="5"/>
  <c r="AH184" i="5"/>
  <c r="L74" i="5"/>
  <c r="M73" i="5"/>
  <c r="N73" i="5"/>
  <c r="B53" i="5"/>
  <c r="F52" i="5"/>
  <c r="D52" i="5"/>
  <c r="K110" i="5"/>
  <c r="J110" i="5"/>
  <c r="I111" i="5"/>
  <c r="K155" i="5"/>
  <c r="J155" i="5"/>
  <c r="M136" i="5"/>
  <c r="L137" i="5"/>
  <c r="N136" i="5"/>
  <c r="M128" i="5"/>
  <c r="N128" i="5"/>
  <c r="L129" i="5"/>
  <c r="K33" i="5"/>
  <c r="I34" i="5"/>
  <c r="J33" i="5"/>
  <c r="N155" i="5"/>
  <c r="M155" i="5"/>
  <c r="AE195" i="5"/>
  <c r="AF195" i="5"/>
  <c r="AD186" i="5"/>
  <c r="L120" i="5"/>
  <c r="M119" i="5"/>
  <c r="N119" i="5"/>
  <c r="N34" i="5"/>
  <c r="M34" i="5"/>
  <c r="K83" i="5"/>
  <c r="J83" i="5"/>
  <c r="I84" i="5"/>
  <c r="I74" i="5"/>
  <c r="K73" i="5"/>
  <c r="J73" i="5"/>
  <c r="L84" i="5"/>
  <c r="N83" i="5"/>
  <c r="M83" i="5"/>
  <c r="N110" i="5"/>
  <c r="L111" i="5"/>
  <c r="M110" i="5"/>
  <c r="AI12" i="5"/>
  <c r="AH12" i="5"/>
  <c r="AG13" i="5"/>
  <c r="K101" i="5"/>
  <c r="J101" i="5"/>
  <c r="I102" i="5"/>
  <c r="I93" i="5"/>
  <c r="J92" i="5"/>
  <c r="K92" i="5"/>
  <c r="I137" i="5"/>
  <c r="K136" i="5"/>
  <c r="J136" i="5"/>
  <c r="N100" i="5"/>
  <c r="M100" i="5"/>
  <c r="L101" i="5"/>
  <c r="I147" i="5"/>
  <c r="J146" i="5"/>
  <c r="K146" i="5"/>
  <c r="L13" i="5"/>
  <c r="M12" i="5"/>
  <c r="N12" i="5"/>
  <c r="J44" i="5"/>
  <c r="K44" i="5"/>
  <c r="N64" i="5"/>
  <c r="M64" i="5"/>
  <c r="N146" i="5"/>
  <c r="M146" i="5"/>
  <c r="L147" i="5"/>
  <c r="L93" i="5"/>
  <c r="N92" i="5"/>
  <c r="M92" i="5"/>
  <c r="N23" i="5"/>
  <c r="L24" i="5"/>
  <c r="M23" i="5"/>
  <c r="K119" i="5"/>
  <c r="J119" i="5"/>
  <c r="I120" i="5"/>
  <c r="K11" i="5"/>
  <c r="I12" i="5"/>
  <c r="J11" i="5"/>
  <c r="K128" i="5"/>
  <c r="J128" i="5"/>
  <c r="I129" i="5"/>
  <c r="K22" i="5"/>
  <c r="I23" i="5"/>
  <c r="J22" i="5"/>
  <c r="H166" i="5"/>
  <c r="H167" i="5" s="1"/>
  <c r="H168" i="5" s="1"/>
  <c r="H169" i="5" s="1"/>
  <c r="H170" i="5" s="1"/>
  <c r="H171" i="5" s="1"/>
  <c r="H172" i="5" s="1"/>
  <c r="H173" i="5" s="1"/>
  <c r="H174" i="5" s="1"/>
  <c r="H175" i="5" s="1"/>
  <c r="L165" i="5"/>
  <c r="L156" i="5" s="1"/>
  <c r="I165" i="5"/>
  <c r="AC196" i="5"/>
  <c r="JK9" i="29" l="1"/>
  <c r="JK8" i="29"/>
  <c r="LV5" i="29"/>
  <c r="JL12" i="29"/>
  <c r="JK3" i="29"/>
  <c r="AH195" i="5"/>
  <c r="AI195" i="5"/>
  <c r="AG186" i="5"/>
  <c r="N156" i="5"/>
  <c r="M156" i="5"/>
  <c r="L157" i="5"/>
  <c r="K34" i="5"/>
  <c r="J34" i="5"/>
  <c r="K137" i="5"/>
  <c r="I138" i="5"/>
  <c r="J137" i="5"/>
  <c r="K165" i="5"/>
  <c r="J165" i="5"/>
  <c r="K74" i="5"/>
  <c r="J74" i="5"/>
  <c r="N165" i="5"/>
  <c r="M165" i="5"/>
  <c r="I148" i="5"/>
  <c r="K147" i="5"/>
  <c r="J147" i="5"/>
  <c r="N129" i="5"/>
  <c r="M129" i="5"/>
  <c r="L130" i="5"/>
  <c r="I156" i="5"/>
  <c r="N147" i="5"/>
  <c r="M147" i="5"/>
  <c r="L148" i="5"/>
  <c r="H176" i="5"/>
  <c r="H177" i="5" s="1"/>
  <c r="H178" i="5" s="1"/>
  <c r="H179" i="5" s="1"/>
  <c r="H180" i="5" s="1"/>
  <c r="H181" i="5" s="1"/>
  <c r="H182" i="5" s="1"/>
  <c r="H183" i="5" s="1"/>
  <c r="H184" i="5" s="1"/>
  <c r="H185" i="5" s="1"/>
  <c r="L175" i="5"/>
  <c r="L166" i="5" s="1"/>
  <c r="I175" i="5"/>
  <c r="M24" i="5"/>
  <c r="N24" i="5"/>
  <c r="M13" i="5"/>
  <c r="L14" i="5"/>
  <c r="N13" i="5"/>
  <c r="M101" i="5"/>
  <c r="L102" i="5"/>
  <c r="N101" i="5"/>
  <c r="L112" i="5"/>
  <c r="M111" i="5"/>
  <c r="N111" i="5"/>
  <c r="J111" i="5"/>
  <c r="K111" i="5"/>
  <c r="I112" i="5"/>
  <c r="B54" i="5"/>
  <c r="F53" i="5"/>
  <c r="D53" i="5"/>
  <c r="K12" i="5"/>
  <c r="I13" i="5"/>
  <c r="J12" i="5"/>
  <c r="K93" i="5"/>
  <c r="J93" i="5"/>
  <c r="I94" i="5"/>
  <c r="N120" i="5"/>
  <c r="L121" i="5"/>
  <c r="M120" i="5"/>
  <c r="J102" i="5"/>
  <c r="K102" i="5"/>
  <c r="I103" i="5"/>
  <c r="J84" i="5"/>
  <c r="K84" i="5"/>
  <c r="AD187" i="5"/>
  <c r="AE186" i="5"/>
  <c r="AF186" i="5"/>
  <c r="M93" i="5"/>
  <c r="L94" i="5"/>
  <c r="N93" i="5"/>
  <c r="I130" i="5"/>
  <c r="J129" i="5"/>
  <c r="K129" i="5"/>
  <c r="K23" i="5"/>
  <c r="I24" i="5"/>
  <c r="J23" i="5"/>
  <c r="J120" i="5"/>
  <c r="I121" i="5"/>
  <c r="K120" i="5"/>
  <c r="AI13" i="5"/>
  <c r="AH13" i="5"/>
  <c r="AG14" i="5"/>
  <c r="N84" i="5"/>
  <c r="M84" i="5"/>
  <c r="N137" i="5"/>
  <c r="M137" i="5"/>
  <c r="L138" i="5"/>
  <c r="N74" i="5"/>
  <c r="M74" i="5"/>
  <c r="AC197" i="5"/>
  <c r="JL9" i="29" l="1"/>
  <c r="JL8" i="29"/>
  <c r="JM12" i="29"/>
  <c r="JL3" i="29"/>
  <c r="LW5" i="29"/>
  <c r="AG187" i="5"/>
  <c r="AI186" i="5"/>
  <c r="AH186" i="5"/>
  <c r="N94" i="5"/>
  <c r="M94" i="5"/>
  <c r="K94" i="5"/>
  <c r="J94" i="5"/>
  <c r="J24" i="5"/>
  <c r="K24" i="5"/>
  <c r="K103" i="5"/>
  <c r="I104" i="5"/>
  <c r="J103" i="5"/>
  <c r="J175" i="5"/>
  <c r="K175" i="5"/>
  <c r="K156" i="5"/>
  <c r="J156" i="5"/>
  <c r="I157" i="5"/>
  <c r="I166" i="5"/>
  <c r="N102" i="5"/>
  <c r="M102" i="5"/>
  <c r="L103" i="5"/>
  <c r="N175" i="5"/>
  <c r="M175" i="5"/>
  <c r="N130" i="5"/>
  <c r="M130" i="5"/>
  <c r="L131" i="5"/>
  <c r="K148" i="5"/>
  <c r="J148" i="5"/>
  <c r="I149" i="5"/>
  <c r="AF187" i="5"/>
  <c r="AD188" i="5"/>
  <c r="AE187" i="5"/>
  <c r="K13" i="5"/>
  <c r="I14" i="5"/>
  <c r="J13" i="5"/>
  <c r="H186" i="5"/>
  <c r="H187" i="5" s="1"/>
  <c r="H188" i="5" s="1"/>
  <c r="H189" i="5" s="1"/>
  <c r="H190" i="5" s="1"/>
  <c r="H191" i="5" s="1"/>
  <c r="H192" i="5" s="1"/>
  <c r="H193" i="5" s="1"/>
  <c r="H194" i="5" s="1"/>
  <c r="H195" i="5" s="1"/>
  <c r="L185" i="5"/>
  <c r="I185" i="5"/>
  <c r="L167" i="5"/>
  <c r="N166" i="5"/>
  <c r="M166" i="5"/>
  <c r="L158" i="5"/>
  <c r="N157" i="5"/>
  <c r="M157" i="5"/>
  <c r="N138" i="5"/>
  <c r="M138" i="5"/>
  <c r="L139" i="5"/>
  <c r="K121" i="5"/>
  <c r="J121" i="5"/>
  <c r="I122" i="5"/>
  <c r="J130" i="5"/>
  <c r="I131" i="5"/>
  <c r="K130" i="5"/>
  <c r="M121" i="5"/>
  <c r="L122" i="5"/>
  <c r="N121" i="5"/>
  <c r="B55" i="5"/>
  <c r="F54" i="5"/>
  <c r="D54" i="5"/>
  <c r="M112" i="5"/>
  <c r="N112" i="5"/>
  <c r="L113" i="5"/>
  <c r="N14" i="5"/>
  <c r="M14" i="5"/>
  <c r="I139" i="5"/>
  <c r="K138" i="5"/>
  <c r="J138" i="5"/>
  <c r="AH14" i="5"/>
  <c r="AI14" i="5"/>
  <c r="J112" i="5"/>
  <c r="I113" i="5"/>
  <c r="K112" i="5"/>
  <c r="N148" i="5"/>
  <c r="M148" i="5"/>
  <c r="L149" i="5"/>
  <c r="AC198" i="5"/>
  <c r="JM9" i="29" l="1"/>
  <c r="JM8" i="29"/>
  <c r="JN12" i="29"/>
  <c r="JM3" i="29"/>
  <c r="LX5" i="29"/>
  <c r="AH187" i="5"/>
  <c r="AI187" i="5"/>
  <c r="AG188" i="5"/>
  <c r="L104" i="5"/>
  <c r="M103" i="5"/>
  <c r="N103" i="5"/>
  <c r="N122" i="5"/>
  <c r="L123" i="5"/>
  <c r="M122" i="5"/>
  <c r="L150" i="5"/>
  <c r="N149" i="5"/>
  <c r="M149" i="5"/>
  <c r="M113" i="5"/>
  <c r="L114" i="5"/>
  <c r="N113" i="5"/>
  <c r="L159" i="5"/>
  <c r="N158" i="5"/>
  <c r="M158" i="5"/>
  <c r="K185" i="5"/>
  <c r="J185" i="5"/>
  <c r="AE188" i="5"/>
  <c r="AD189" i="5"/>
  <c r="AF188" i="5"/>
  <c r="L132" i="5"/>
  <c r="N131" i="5"/>
  <c r="M131" i="5"/>
  <c r="K166" i="5"/>
  <c r="J166" i="5"/>
  <c r="I167" i="5"/>
  <c r="J104" i="5"/>
  <c r="K104" i="5"/>
  <c r="N185" i="5"/>
  <c r="M185" i="5"/>
  <c r="K157" i="5"/>
  <c r="J157" i="5"/>
  <c r="I158" i="5"/>
  <c r="I140" i="5"/>
  <c r="K139" i="5"/>
  <c r="J139" i="5"/>
  <c r="I132" i="5"/>
  <c r="K131" i="5"/>
  <c r="J131" i="5"/>
  <c r="N139" i="5"/>
  <c r="M139" i="5"/>
  <c r="L140" i="5"/>
  <c r="H196" i="5"/>
  <c r="H197" i="5" s="1"/>
  <c r="H198" i="5" s="1"/>
  <c r="H199" i="5" s="1"/>
  <c r="H200" i="5" s="1"/>
  <c r="H201" i="5" s="1"/>
  <c r="H202" i="5" s="1"/>
  <c r="H203" i="5" s="1"/>
  <c r="H204" i="5" s="1"/>
  <c r="H205" i="5" s="1"/>
  <c r="L195" i="5"/>
  <c r="I195" i="5"/>
  <c r="I186" i="5" s="1"/>
  <c r="M167" i="5"/>
  <c r="L168" i="5"/>
  <c r="N167" i="5"/>
  <c r="L176" i="5"/>
  <c r="J113" i="5"/>
  <c r="K113" i="5"/>
  <c r="I114" i="5"/>
  <c r="K122" i="5"/>
  <c r="J122" i="5"/>
  <c r="I123" i="5"/>
  <c r="I176" i="5"/>
  <c r="F55" i="5"/>
  <c r="D55" i="5"/>
  <c r="J14" i="5"/>
  <c r="K14" i="5"/>
  <c r="K149" i="5"/>
  <c r="J149" i="5"/>
  <c r="I150" i="5"/>
  <c r="AC199" i="5"/>
  <c r="JN9" i="29" l="1"/>
  <c r="JN8" i="29"/>
  <c r="LY5" i="29"/>
  <c r="JN3" i="29"/>
  <c r="JO12" i="29"/>
  <c r="AH188" i="5"/>
  <c r="AG189" i="5"/>
  <c r="AI188" i="5"/>
  <c r="I187" i="5"/>
  <c r="K186" i="5"/>
  <c r="J186" i="5"/>
  <c r="N140" i="5"/>
  <c r="L141" i="5"/>
  <c r="M140" i="5"/>
  <c r="I141" i="5"/>
  <c r="K140" i="5"/>
  <c r="J140" i="5"/>
  <c r="M159" i="5"/>
  <c r="L160" i="5"/>
  <c r="N159" i="5"/>
  <c r="I124" i="5"/>
  <c r="K123" i="5"/>
  <c r="J123" i="5"/>
  <c r="AD190" i="5"/>
  <c r="AE189" i="5"/>
  <c r="AF189" i="5"/>
  <c r="L151" i="5"/>
  <c r="N150" i="5"/>
  <c r="M150" i="5"/>
  <c r="L169" i="5"/>
  <c r="N168" i="5"/>
  <c r="M168" i="5"/>
  <c r="K158" i="5"/>
  <c r="J158" i="5"/>
  <c r="I159" i="5"/>
  <c r="K167" i="5"/>
  <c r="J167" i="5"/>
  <c r="I168" i="5"/>
  <c r="K176" i="5"/>
  <c r="J176" i="5"/>
  <c r="I177" i="5"/>
  <c r="N132" i="5"/>
  <c r="M132" i="5"/>
  <c r="L133" i="5"/>
  <c r="N123" i="5"/>
  <c r="M123" i="5"/>
  <c r="L124" i="5"/>
  <c r="J114" i="5"/>
  <c r="K114" i="5"/>
  <c r="K195" i="5"/>
  <c r="J195" i="5"/>
  <c r="K150" i="5"/>
  <c r="J150" i="5"/>
  <c r="I151" i="5"/>
  <c r="N176" i="5"/>
  <c r="L177" i="5"/>
  <c r="M176" i="5"/>
  <c r="N195" i="5"/>
  <c r="M195" i="5"/>
  <c r="I133" i="5"/>
  <c r="J132" i="5"/>
  <c r="K132" i="5"/>
  <c r="N114" i="5"/>
  <c r="M114" i="5"/>
  <c r="N104" i="5"/>
  <c r="M104" i="5"/>
  <c r="H206" i="5"/>
  <c r="H207" i="5" s="1"/>
  <c r="H208" i="5" s="1"/>
  <c r="H209" i="5" s="1"/>
  <c r="H210" i="5" s="1"/>
  <c r="H211" i="5" s="1"/>
  <c r="H212" i="5" s="1"/>
  <c r="H213" i="5" s="1"/>
  <c r="H214" i="5" s="1"/>
  <c r="H215" i="5" s="1"/>
  <c r="L205" i="5"/>
  <c r="I205" i="5"/>
  <c r="I196" i="5" s="1"/>
  <c r="L186" i="5"/>
  <c r="AC200" i="5"/>
  <c r="JO9" i="29" l="1"/>
  <c r="JO8" i="29"/>
  <c r="LZ5" i="29"/>
  <c r="JO3" i="29"/>
  <c r="JP12" i="29"/>
  <c r="AI189" i="5"/>
  <c r="AG190" i="5"/>
  <c r="AH189" i="5"/>
  <c r="J196" i="5"/>
  <c r="I197" i="5"/>
  <c r="K196" i="5"/>
  <c r="L134" i="5"/>
  <c r="N133" i="5"/>
  <c r="M133" i="5"/>
  <c r="K177" i="5"/>
  <c r="J177" i="5"/>
  <c r="I178" i="5"/>
  <c r="J124" i="5"/>
  <c r="K124" i="5"/>
  <c r="N141" i="5"/>
  <c r="M141" i="5"/>
  <c r="L142" i="5"/>
  <c r="K151" i="5"/>
  <c r="J151" i="5"/>
  <c r="I152" i="5"/>
  <c r="K159" i="5"/>
  <c r="J159" i="5"/>
  <c r="I160" i="5"/>
  <c r="N169" i="5"/>
  <c r="M169" i="5"/>
  <c r="L170" i="5"/>
  <c r="I134" i="5"/>
  <c r="J133" i="5"/>
  <c r="K133" i="5"/>
  <c r="N160" i="5"/>
  <c r="M160" i="5"/>
  <c r="L161" i="5"/>
  <c r="AE190" i="5"/>
  <c r="AD191" i="5"/>
  <c r="AF190" i="5"/>
  <c r="N186" i="5"/>
  <c r="M186" i="5"/>
  <c r="L187" i="5"/>
  <c r="K205" i="5"/>
  <c r="J205" i="5"/>
  <c r="M205" i="5"/>
  <c r="N205" i="5"/>
  <c r="I215" i="5"/>
  <c r="H216" i="5"/>
  <c r="H217" i="5" s="1"/>
  <c r="H218" i="5" s="1"/>
  <c r="H219" i="5" s="1"/>
  <c r="H220" i="5" s="1"/>
  <c r="H221" i="5" s="1"/>
  <c r="H222" i="5" s="1"/>
  <c r="H223" i="5" s="1"/>
  <c r="H224" i="5" s="1"/>
  <c r="H225" i="5" s="1"/>
  <c r="L215" i="5"/>
  <c r="K168" i="5"/>
  <c r="J168" i="5"/>
  <c r="I169" i="5"/>
  <c r="J141" i="5"/>
  <c r="I142" i="5"/>
  <c r="K141" i="5"/>
  <c r="L196" i="5"/>
  <c r="M177" i="5"/>
  <c r="L178" i="5"/>
  <c r="N177" i="5"/>
  <c r="N124" i="5"/>
  <c r="M124" i="5"/>
  <c r="M151" i="5"/>
  <c r="L152" i="5"/>
  <c r="N151" i="5"/>
  <c r="K187" i="5"/>
  <c r="J187" i="5"/>
  <c r="I188" i="5"/>
  <c r="AC201" i="5"/>
  <c r="JP9" i="29" l="1"/>
  <c r="JP8" i="29"/>
  <c r="MA5" i="29"/>
  <c r="JP3" i="29"/>
  <c r="JQ12" i="29"/>
  <c r="AH190" i="5"/>
  <c r="AG191" i="5"/>
  <c r="AI190" i="5"/>
  <c r="N215" i="5"/>
  <c r="M215" i="5"/>
  <c r="N187" i="5"/>
  <c r="M187" i="5"/>
  <c r="L188" i="5"/>
  <c r="J152" i="5"/>
  <c r="I153" i="5"/>
  <c r="K152" i="5"/>
  <c r="N196" i="5"/>
  <c r="L197" i="5"/>
  <c r="M196" i="5"/>
  <c r="H226" i="5"/>
  <c r="H227" i="5" s="1"/>
  <c r="H228" i="5" s="1"/>
  <c r="H229" i="5" s="1"/>
  <c r="H230" i="5" s="1"/>
  <c r="H231" i="5" s="1"/>
  <c r="H232" i="5" s="1"/>
  <c r="H233" i="5" s="1"/>
  <c r="H234" i="5" s="1"/>
  <c r="H235" i="5" s="1"/>
  <c r="L225" i="5"/>
  <c r="I225" i="5"/>
  <c r="I216" i="5" s="1"/>
  <c r="I179" i="5"/>
  <c r="K178" i="5"/>
  <c r="J178" i="5"/>
  <c r="M134" i="5"/>
  <c r="N134" i="5"/>
  <c r="K215" i="5"/>
  <c r="J215" i="5"/>
  <c r="N170" i="5"/>
  <c r="M170" i="5"/>
  <c r="L171" i="5"/>
  <c r="J188" i="5"/>
  <c r="I189" i="5"/>
  <c r="K188" i="5"/>
  <c r="I143" i="5"/>
  <c r="J142" i="5"/>
  <c r="K142" i="5"/>
  <c r="I206" i="5"/>
  <c r="N178" i="5"/>
  <c r="M178" i="5"/>
  <c r="L179" i="5"/>
  <c r="AE191" i="5"/>
  <c r="AF191" i="5"/>
  <c r="AD192" i="5"/>
  <c r="L143" i="5"/>
  <c r="N142" i="5"/>
  <c r="M142" i="5"/>
  <c r="K169" i="5"/>
  <c r="J169" i="5"/>
  <c r="I170" i="5"/>
  <c r="K160" i="5"/>
  <c r="J160" i="5"/>
  <c r="I161" i="5"/>
  <c r="L206" i="5"/>
  <c r="N161" i="5"/>
  <c r="M161" i="5"/>
  <c r="L162" i="5"/>
  <c r="K134" i="5"/>
  <c r="J134" i="5"/>
  <c r="K197" i="5"/>
  <c r="J197" i="5"/>
  <c r="I198" i="5"/>
  <c r="N152" i="5"/>
  <c r="M152" i="5"/>
  <c r="L153" i="5"/>
  <c r="AC202" i="5"/>
  <c r="JQ9" i="29" l="1"/>
  <c r="JQ8" i="29"/>
  <c r="JR12" i="29"/>
  <c r="JQ3" i="29"/>
  <c r="MB5" i="29"/>
  <c r="AI191" i="5"/>
  <c r="AG192" i="5"/>
  <c r="AH191" i="5"/>
  <c r="K161" i="5"/>
  <c r="J161" i="5"/>
  <c r="I162" i="5"/>
  <c r="I180" i="5"/>
  <c r="K179" i="5"/>
  <c r="J179" i="5"/>
  <c r="L198" i="5"/>
  <c r="N197" i="5"/>
  <c r="M197" i="5"/>
  <c r="N179" i="5"/>
  <c r="M179" i="5"/>
  <c r="L180" i="5"/>
  <c r="I171" i="5"/>
  <c r="K170" i="5"/>
  <c r="J170" i="5"/>
  <c r="L144" i="5"/>
  <c r="N143" i="5"/>
  <c r="M143" i="5"/>
  <c r="L172" i="5"/>
  <c r="N171" i="5"/>
  <c r="M171" i="5"/>
  <c r="I217" i="5"/>
  <c r="K216" i="5"/>
  <c r="J216" i="5"/>
  <c r="I199" i="5"/>
  <c r="K198" i="5"/>
  <c r="J198" i="5"/>
  <c r="M153" i="5"/>
  <c r="N153" i="5"/>
  <c r="L154" i="5"/>
  <c r="N162" i="5"/>
  <c r="M162" i="5"/>
  <c r="L163" i="5"/>
  <c r="AF192" i="5"/>
  <c r="AE192" i="5"/>
  <c r="AD193" i="5"/>
  <c r="K143" i="5"/>
  <c r="J143" i="5"/>
  <c r="I144" i="5"/>
  <c r="K225" i="5"/>
  <c r="J225" i="5"/>
  <c r="K153" i="5"/>
  <c r="J153" i="5"/>
  <c r="I154" i="5"/>
  <c r="N225" i="5"/>
  <c r="M225" i="5"/>
  <c r="L207" i="5"/>
  <c r="N206" i="5"/>
  <c r="M206" i="5"/>
  <c r="J206" i="5"/>
  <c r="I207" i="5"/>
  <c r="K206" i="5"/>
  <c r="I190" i="5"/>
  <c r="K189" i="5"/>
  <c r="J189" i="5"/>
  <c r="L235" i="5"/>
  <c r="I235" i="5"/>
  <c r="I226" i="5" s="1"/>
  <c r="H236" i="5"/>
  <c r="H237" i="5" s="1"/>
  <c r="H238" i="5" s="1"/>
  <c r="H239" i="5" s="1"/>
  <c r="H240" i="5" s="1"/>
  <c r="H241" i="5" s="1"/>
  <c r="H242" i="5" s="1"/>
  <c r="H243" i="5" s="1"/>
  <c r="H244" i="5" s="1"/>
  <c r="H245" i="5" s="1"/>
  <c r="N188" i="5"/>
  <c r="M188" i="5"/>
  <c r="L189" i="5"/>
  <c r="L216" i="5"/>
  <c r="AC203" i="5"/>
  <c r="JR9" i="29" l="1"/>
  <c r="JR8" i="29"/>
  <c r="JS12" i="29"/>
  <c r="JR3" i="29"/>
  <c r="MC5" i="29"/>
  <c r="AI192" i="5"/>
  <c r="AH192" i="5"/>
  <c r="AG193" i="5"/>
  <c r="K226" i="5"/>
  <c r="I227" i="5"/>
  <c r="J226" i="5"/>
  <c r="I172" i="5"/>
  <c r="K171" i="5"/>
  <c r="J171" i="5"/>
  <c r="I163" i="5"/>
  <c r="K162" i="5"/>
  <c r="J162" i="5"/>
  <c r="M216" i="5"/>
  <c r="L217" i="5"/>
  <c r="N216" i="5"/>
  <c r="N207" i="5"/>
  <c r="M207" i="5"/>
  <c r="L208" i="5"/>
  <c r="N163" i="5"/>
  <c r="M163" i="5"/>
  <c r="L164" i="5"/>
  <c r="K199" i="5"/>
  <c r="J199" i="5"/>
  <c r="I200" i="5"/>
  <c r="N172" i="5"/>
  <c r="M172" i="5"/>
  <c r="L173" i="5"/>
  <c r="L199" i="5"/>
  <c r="N198" i="5"/>
  <c r="M198" i="5"/>
  <c r="N189" i="5"/>
  <c r="M189" i="5"/>
  <c r="L190" i="5"/>
  <c r="J180" i="5"/>
  <c r="I181" i="5"/>
  <c r="K180" i="5"/>
  <c r="J217" i="5"/>
  <c r="I218" i="5"/>
  <c r="K217" i="5"/>
  <c r="N235" i="5"/>
  <c r="M235" i="5"/>
  <c r="K190" i="5"/>
  <c r="J190" i="5"/>
  <c r="I191" i="5"/>
  <c r="L226" i="5"/>
  <c r="J144" i="5"/>
  <c r="K144" i="5"/>
  <c r="K235" i="5"/>
  <c r="J235" i="5"/>
  <c r="AE193" i="5"/>
  <c r="AF193" i="5"/>
  <c r="AD194" i="5"/>
  <c r="M154" i="5"/>
  <c r="N154" i="5"/>
  <c r="M144" i="5"/>
  <c r="N144" i="5"/>
  <c r="N180" i="5"/>
  <c r="M180" i="5"/>
  <c r="L181" i="5"/>
  <c r="I245" i="5"/>
  <c r="I236" i="5" s="1"/>
  <c r="H246" i="5"/>
  <c r="H247" i="5" s="1"/>
  <c r="H248" i="5" s="1"/>
  <c r="H249" i="5" s="1"/>
  <c r="H250" i="5" s="1"/>
  <c r="H251" i="5" s="1"/>
  <c r="H252" i="5" s="1"/>
  <c r="H253" i="5" s="1"/>
  <c r="H254" i="5" s="1"/>
  <c r="H255" i="5" s="1"/>
  <c r="L245" i="5"/>
  <c r="L236" i="5" s="1"/>
  <c r="K207" i="5"/>
  <c r="J207" i="5"/>
  <c r="I208" i="5"/>
  <c r="K154" i="5"/>
  <c r="J154" i="5"/>
  <c r="AC204" i="5"/>
  <c r="JS9" i="29" l="1"/>
  <c r="JS8" i="29"/>
  <c r="JS3" i="29"/>
  <c r="JT12" i="29"/>
  <c r="MD5" i="29"/>
  <c r="AI193" i="5"/>
  <c r="AH193" i="5"/>
  <c r="AG194" i="5"/>
  <c r="M164" i="5"/>
  <c r="N164" i="5"/>
  <c r="L200" i="5"/>
  <c r="N199" i="5"/>
  <c r="M199" i="5"/>
  <c r="I164" i="5"/>
  <c r="K163" i="5"/>
  <c r="J163" i="5"/>
  <c r="K208" i="5"/>
  <c r="J208" i="5"/>
  <c r="I209" i="5"/>
  <c r="N226" i="5"/>
  <c r="M226" i="5"/>
  <c r="L227" i="5"/>
  <c r="K218" i="5"/>
  <c r="J218" i="5"/>
  <c r="I219" i="5"/>
  <c r="L191" i="5"/>
  <c r="N190" i="5"/>
  <c r="M190" i="5"/>
  <c r="M173" i="5"/>
  <c r="L174" i="5"/>
  <c r="N173" i="5"/>
  <c r="K191" i="5"/>
  <c r="J191" i="5"/>
  <c r="I192" i="5"/>
  <c r="N208" i="5"/>
  <c r="M208" i="5"/>
  <c r="L209" i="5"/>
  <c r="K236" i="5"/>
  <c r="I237" i="5"/>
  <c r="J236" i="5"/>
  <c r="J172" i="5"/>
  <c r="I173" i="5"/>
  <c r="K172" i="5"/>
  <c r="N245" i="5"/>
  <c r="M245" i="5"/>
  <c r="I182" i="5"/>
  <c r="K181" i="5"/>
  <c r="J181" i="5"/>
  <c r="K200" i="5"/>
  <c r="J200" i="5"/>
  <c r="I201" i="5"/>
  <c r="L255" i="5"/>
  <c r="I255" i="5"/>
  <c r="H256" i="5"/>
  <c r="H257" i="5" s="1"/>
  <c r="H258" i="5" s="1"/>
  <c r="H259" i="5" s="1"/>
  <c r="H260" i="5" s="1"/>
  <c r="H261" i="5" s="1"/>
  <c r="H262" i="5" s="1"/>
  <c r="H263" i="5" s="1"/>
  <c r="H264" i="5" s="1"/>
  <c r="H265" i="5" s="1"/>
  <c r="I228" i="5"/>
  <c r="K227" i="5"/>
  <c r="J227" i="5"/>
  <c r="N236" i="5"/>
  <c r="L237" i="5"/>
  <c r="M236" i="5"/>
  <c r="J245" i="5"/>
  <c r="K245" i="5"/>
  <c r="M181" i="5"/>
  <c r="L182" i="5"/>
  <c r="N181" i="5"/>
  <c r="AF194" i="5"/>
  <c r="AE194" i="5"/>
  <c r="N217" i="5"/>
  <c r="M217" i="5"/>
  <c r="L218" i="5"/>
  <c r="AC205" i="5"/>
  <c r="AG205" i="5" s="1"/>
  <c r="JT9" i="29" l="1"/>
  <c r="JT8" i="29"/>
  <c r="ME5" i="29"/>
  <c r="JU12" i="29"/>
  <c r="JT3" i="29"/>
  <c r="AI194" i="5"/>
  <c r="AH194" i="5"/>
  <c r="AI205" i="5"/>
  <c r="AH205" i="5"/>
  <c r="AG196" i="5"/>
  <c r="J219" i="5"/>
  <c r="I220" i="5"/>
  <c r="K219" i="5"/>
  <c r="H266" i="5"/>
  <c r="L265" i="5"/>
  <c r="L256" i="5" s="1"/>
  <c r="I265" i="5"/>
  <c r="I238" i="5"/>
  <c r="K237" i="5"/>
  <c r="J237" i="5"/>
  <c r="N209" i="5"/>
  <c r="M209" i="5"/>
  <c r="L210" i="5"/>
  <c r="AD205" i="5"/>
  <c r="K228" i="5"/>
  <c r="I229" i="5"/>
  <c r="J228" i="5"/>
  <c r="K255" i="5"/>
  <c r="I256" i="5"/>
  <c r="J255" i="5"/>
  <c r="M191" i="5"/>
  <c r="L192" i="5"/>
  <c r="N191" i="5"/>
  <c r="L219" i="5"/>
  <c r="M218" i="5"/>
  <c r="N218" i="5"/>
  <c r="M255" i="5"/>
  <c r="N255" i="5"/>
  <c r="K182" i="5"/>
  <c r="J182" i="5"/>
  <c r="I183" i="5"/>
  <c r="L246" i="5"/>
  <c r="N174" i="5"/>
  <c r="M174" i="5"/>
  <c r="N227" i="5"/>
  <c r="M227" i="5"/>
  <c r="L228" i="5"/>
  <c r="L183" i="5"/>
  <c r="N182" i="5"/>
  <c r="M182" i="5"/>
  <c r="K192" i="5"/>
  <c r="J192" i="5"/>
  <c r="I193" i="5"/>
  <c r="N200" i="5"/>
  <c r="M200" i="5"/>
  <c r="L201" i="5"/>
  <c r="I246" i="5"/>
  <c r="N237" i="5"/>
  <c r="L238" i="5"/>
  <c r="M237" i="5"/>
  <c r="K201" i="5"/>
  <c r="J201" i="5"/>
  <c r="I202" i="5"/>
  <c r="K173" i="5"/>
  <c r="J173" i="5"/>
  <c r="I174" i="5"/>
  <c r="J209" i="5"/>
  <c r="I210" i="5"/>
  <c r="K209" i="5"/>
  <c r="J164" i="5"/>
  <c r="K164" i="5"/>
  <c r="AC206" i="5"/>
  <c r="JU9" i="29" l="1"/>
  <c r="JU8" i="29"/>
  <c r="JV12" i="29"/>
  <c r="JU3" i="29"/>
  <c r="MF5" i="29"/>
  <c r="AG197" i="5"/>
  <c r="AH196" i="5"/>
  <c r="AI196" i="5"/>
  <c r="N201" i="5"/>
  <c r="M201" i="5"/>
  <c r="L202" i="5"/>
  <c r="M238" i="5"/>
  <c r="L239" i="5"/>
  <c r="N238" i="5"/>
  <c r="N192" i="5"/>
  <c r="M192" i="5"/>
  <c r="L193" i="5"/>
  <c r="K220" i="5"/>
  <c r="J220" i="5"/>
  <c r="I221" i="5"/>
  <c r="J174" i="5"/>
  <c r="K174" i="5"/>
  <c r="M183" i="5"/>
  <c r="L184" i="5"/>
  <c r="N183" i="5"/>
  <c r="J202" i="5"/>
  <c r="K202" i="5"/>
  <c r="I203" i="5"/>
  <c r="K246" i="5"/>
  <c r="J246" i="5"/>
  <c r="I247" i="5"/>
  <c r="K193" i="5"/>
  <c r="J193" i="5"/>
  <c r="I194" i="5"/>
  <c r="N246" i="5"/>
  <c r="M246" i="5"/>
  <c r="L247" i="5"/>
  <c r="K238" i="5"/>
  <c r="J238" i="5"/>
  <c r="I239" i="5"/>
  <c r="K183" i="5"/>
  <c r="J183" i="5"/>
  <c r="I184" i="5"/>
  <c r="J256" i="5"/>
  <c r="I257" i="5"/>
  <c r="K256" i="5"/>
  <c r="K265" i="5"/>
  <c r="J265" i="5"/>
  <c r="AF205" i="5"/>
  <c r="AE205" i="5"/>
  <c r="AD196" i="5"/>
  <c r="N265" i="5"/>
  <c r="M265" i="5"/>
  <c r="I211" i="5"/>
  <c r="J210" i="5"/>
  <c r="K210" i="5"/>
  <c r="L229" i="5"/>
  <c r="M228" i="5"/>
  <c r="N228" i="5"/>
  <c r="L211" i="5"/>
  <c r="N210" i="5"/>
  <c r="M210" i="5"/>
  <c r="H267" i="5"/>
  <c r="N256" i="5"/>
  <c r="M256" i="5"/>
  <c r="L257" i="5"/>
  <c r="N219" i="5"/>
  <c r="M219" i="5"/>
  <c r="L220" i="5"/>
  <c r="I230" i="5"/>
  <c r="K229" i="5"/>
  <c r="J229" i="5"/>
  <c r="AC207" i="5"/>
  <c r="JV9" i="29" l="1"/>
  <c r="JV8" i="29"/>
  <c r="JV3" i="29"/>
  <c r="JW12" i="29"/>
  <c r="MG5" i="29"/>
  <c r="AI197" i="5"/>
  <c r="AH197" i="5"/>
  <c r="AG198" i="5"/>
  <c r="K194" i="5"/>
  <c r="J194" i="5"/>
  <c r="H268" i="5"/>
  <c r="AF196" i="5"/>
  <c r="AD197" i="5"/>
  <c r="AE196" i="5"/>
  <c r="I258" i="5"/>
  <c r="K257" i="5"/>
  <c r="J257" i="5"/>
  <c r="J239" i="5"/>
  <c r="I240" i="5"/>
  <c r="K239" i="5"/>
  <c r="K230" i="5"/>
  <c r="J230" i="5"/>
  <c r="I231" i="5"/>
  <c r="L248" i="5"/>
  <c r="M247" i="5"/>
  <c r="N247" i="5"/>
  <c r="N239" i="5"/>
  <c r="L240" i="5"/>
  <c r="M239" i="5"/>
  <c r="L230" i="5"/>
  <c r="M229" i="5"/>
  <c r="N229" i="5"/>
  <c r="L221" i="5"/>
  <c r="M220" i="5"/>
  <c r="N220" i="5"/>
  <c r="K184" i="5"/>
  <c r="J184" i="5"/>
  <c r="K247" i="5"/>
  <c r="J247" i="5"/>
  <c r="I248" i="5"/>
  <c r="N184" i="5"/>
  <c r="M184" i="5"/>
  <c r="L212" i="5"/>
  <c r="N211" i="5"/>
  <c r="M211" i="5"/>
  <c r="N202" i="5"/>
  <c r="M202" i="5"/>
  <c r="L203" i="5"/>
  <c r="J211" i="5"/>
  <c r="I212" i="5"/>
  <c r="K211" i="5"/>
  <c r="J221" i="5"/>
  <c r="I222" i="5"/>
  <c r="K221" i="5"/>
  <c r="N257" i="5"/>
  <c r="M257" i="5"/>
  <c r="L258" i="5"/>
  <c r="I204" i="5"/>
  <c r="K203" i="5"/>
  <c r="J203" i="5"/>
  <c r="M193" i="5"/>
  <c r="L194" i="5"/>
  <c r="N193" i="5"/>
  <c r="AC208" i="5"/>
  <c r="JW9" i="29" l="1"/>
  <c r="JW8" i="29"/>
  <c r="JW3" i="29"/>
  <c r="JX12" i="29"/>
  <c r="MH5" i="29"/>
  <c r="AH198" i="5"/>
  <c r="AI198" i="5"/>
  <c r="AG199" i="5"/>
  <c r="AD198" i="5"/>
  <c r="AE197" i="5"/>
  <c r="AF197" i="5"/>
  <c r="M212" i="5"/>
  <c r="N212" i="5"/>
  <c r="L213" i="5"/>
  <c r="M230" i="5"/>
  <c r="L231" i="5"/>
  <c r="N230" i="5"/>
  <c r="N258" i="5"/>
  <c r="M258" i="5"/>
  <c r="L259" i="5"/>
  <c r="N240" i="5"/>
  <c r="M240" i="5"/>
  <c r="L241" i="5"/>
  <c r="J231" i="5"/>
  <c r="I232" i="5"/>
  <c r="K231" i="5"/>
  <c r="H269" i="5"/>
  <c r="K240" i="5"/>
  <c r="I241" i="5"/>
  <c r="J240" i="5"/>
  <c r="N203" i="5"/>
  <c r="M203" i="5"/>
  <c r="L204" i="5"/>
  <c r="I249" i="5"/>
  <c r="K248" i="5"/>
  <c r="J248" i="5"/>
  <c r="K212" i="5"/>
  <c r="J212" i="5"/>
  <c r="I213" i="5"/>
  <c r="J204" i="5"/>
  <c r="K204" i="5"/>
  <c r="N194" i="5"/>
  <c r="M194" i="5"/>
  <c r="N221" i="5"/>
  <c r="M221" i="5"/>
  <c r="L222" i="5"/>
  <c r="J258" i="5"/>
  <c r="I259" i="5"/>
  <c r="K258" i="5"/>
  <c r="J222" i="5"/>
  <c r="K222" i="5"/>
  <c r="I223" i="5"/>
  <c r="L249" i="5"/>
  <c r="N248" i="5"/>
  <c r="M248" i="5"/>
  <c r="AC209" i="5"/>
  <c r="JX9" i="29" l="1"/>
  <c r="JX8" i="29"/>
  <c r="MI5" i="29"/>
  <c r="JX3" i="29"/>
  <c r="JY12" i="29"/>
  <c r="AG200" i="5"/>
  <c r="AI199" i="5"/>
  <c r="AH199" i="5"/>
  <c r="J213" i="5"/>
  <c r="I214" i="5"/>
  <c r="K213" i="5"/>
  <c r="H270" i="5"/>
  <c r="N231" i="5"/>
  <c r="L232" i="5"/>
  <c r="M231" i="5"/>
  <c r="I242" i="5"/>
  <c r="J241" i="5"/>
  <c r="K241" i="5"/>
  <c r="J223" i="5"/>
  <c r="K223" i="5"/>
  <c r="I224" i="5"/>
  <c r="AE198" i="5"/>
  <c r="AF198" i="5"/>
  <c r="AD199" i="5"/>
  <c r="L260" i="5"/>
  <c r="N259" i="5"/>
  <c r="M259" i="5"/>
  <c r="N249" i="5"/>
  <c r="M249" i="5"/>
  <c r="L250" i="5"/>
  <c r="I233" i="5"/>
  <c r="J232" i="5"/>
  <c r="K232" i="5"/>
  <c r="N213" i="5"/>
  <c r="L214" i="5"/>
  <c r="M213" i="5"/>
  <c r="K259" i="5"/>
  <c r="J259" i="5"/>
  <c r="I260" i="5"/>
  <c r="I250" i="5"/>
  <c r="J249" i="5"/>
  <c r="K249" i="5"/>
  <c r="N241" i="5"/>
  <c r="M241" i="5"/>
  <c r="L242" i="5"/>
  <c r="L223" i="5"/>
  <c r="N222" i="5"/>
  <c r="M222" i="5"/>
  <c r="M204" i="5"/>
  <c r="N204" i="5"/>
  <c r="AC210" i="5"/>
  <c r="JY9" i="29" l="1"/>
  <c r="JY8" i="29"/>
  <c r="JY3" i="29"/>
  <c r="JZ12" i="29"/>
  <c r="MJ5" i="29"/>
  <c r="AI200" i="5"/>
  <c r="AG201" i="5"/>
  <c r="AH200" i="5"/>
  <c r="AE199" i="5"/>
  <c r="AD200" i="5"/>
  <c r="AF199" i="5"/>
  <c r="J224" i="5"/>
  <c r="K224" i="5"/>
  <c r="J233" i="5"/>
  <c r="K233" i="5"/>
  <c r="I234" i="5"/>
  <c r="N223" i="5"/>
  <c r="L224" i="5"/>
  <c r="M223" i="5"/>
  <c r="N242" i="5"/>
  <c r="M242" i="5"/>
  <c r="L243" i="5"/>
  <c r="I251" i="5"/>
  <c r="J250" i="5"/>
  <c r="K250" i="5"/>
  <c r="K260" i="5"/>
  <c r="J260" i="5"/>
  <c r="I261" i="5"/>
  <c r="N232" i="5"/>
  <c r="L233" i="5"/>
  <c r="M232" i="5"/>
  <c r="N214" i="5"/>
  <c r="M214" i="5"/>
  <c r="L261" i="5"/>
  <c r="N260" i="5"/>
  <c r="M260" i="5"/>
  <c r="K242" i="5"/>
  <c r="J242" i="5"/>
  <c r="I243" i="5"/>
  <c r="H271" i="5"/>
  <c r="K214" i="5"/>
  <c r="J214" i="5"/>
  <c r="N250" i="5"/>
  <c r="M250" i="5"/>
  <c r="L251" i="5"/>
  <c r="AC211" i="5"/>
  <c r="JZ9" i="29" l="1"/>
  <c r="JZ8" i="29"/>
  <c r="MK5" i="29"/>
  <c r="KA12" i="29"/>
  <c r="JZ3" i="29"/>
  <c r="AI201" i="5"/>
  <c r="AG202" i="5"/>
  <c r="AH201" i="5"/>
  <c r="N233" i="5"/>
  <c r="M233" i="5"/>
  <c r="L234" i="5"/>
  <c r="J251" i="5"/>
  <c r="K251" i="5"/>
  <c r="I252" i="5"/>
  <c r="M224" i="5"/>
  <c r="N224" i="5"/>
  <c r="J261" i="5"/>
  <c r="I262" i="5"/>
  <c r="K261" i="5"/>
  <c r="N243" i="5"/>
  <c r="M243" i="5"/>
  <c r="L244" i="5"/>
  <c r="AD201" i="5"/>
  <c r="AF200" i="5"/>
  <c r="AE200" i="5"/>
  <c r="H272" i="5"/>
  <c r="H273" i="5" s="1"/>
  <c r="H274" i="5" s="1"/>
  <c r="H275" i="5" s="1"/>
  <c r="M261" i="5"/>
  <c r="L262" i="5"/>
  <c r="N261" i="5"/>
  <c r="K234" i="5"/>
  <c r="J234" i="5"/>
  <c r="L252" i="5"/>
  <c r="N251" i="5"/>
  <c r="M251" i="5"/>
  <c r="J243" i="5"/>
  <c r="I244" i="5"/>
  <c r="K243" i="5"/>
  <c r="AC212" i="5"/>
  <c r="KA9" i="29" l="1"/>
  <c r="KA8" i="29"/>
  <c r="ML5" i="29"/>
  <c r="KB12" i="29"/>
  <c r="KA3" i="29"/>
  <c r="AI202" i="5"/>
  <c r="AH202" i="5"/>
  <c r="AG203" i="5"/>
  <c r="K244" i="5"/>
  <c r="J244" i="5"/>
  <c r="H276" i="5"/>
  <c r="H277" i="5" s="1"/>
  <c r="H278" i="5" s="1"/>
  <c r="H279" i="5" s="1"/>
  <c r="H280" i="5" s="1"/>
  <c r="H281" i="5" s="1"/>
  <c r="H282" i="5" s="1"/>
  <c r="H283" i="5" s="1"/>
  <c r="H284" i="5" s="1"/>
  <c r="H285" i="5" s="1"/>
  <c r="L275" i="5"/>
  <c r="I275" i="5"/>
  <c r="M244" i="5"/>
  <c r="N244" i="5"/>
  <c r="J252" i="5"/>
  <c r="K252" i="5"/>
  <c r="I253" i="5"/>
  <c r="L253" i="5"/>
  <c r="M252" i="5"/>
  <c r="N252" i="5"/>
  <c r="N234" i="5"/>
  <c r="M234" i="5"/>
  <c r="N262" i="5"/>
  <c r="M262" i="5"/>
  <c r="L263" i="5"/>
  <c r="AF201" i="5"/>
  <c r="AE201" i="5"/>
  <c r="AD202" i="5"/>
  <c r="K262" i="5"/>
  <c r="J262" i="5"/>
  <c r="I263" i="5"/>
  <c r="AC213" i="5"/>
  <c r="KB9" i="29" l="1"/>
  <c r="KB8" i="29"/>
  <c r="KC12" i="29"/>
  <c r="KB3" i="29"/>
  <c r="MM5" i="29"/>
  <c r="AH203" i="5"/>
  <c r="AG204" i="5"/>
  <c r="AI203" i="5"/>
  <c r="J263" i="5"/>
  <c r="I264" i="5"/>
  <c r="K263" i="5"/>
  <c r="K275" i="5"/>
  <c r="J275" i="5"/>
  <c r="I266" i="5"/>
  <c r="AE202" i="5"/>
  <c r="AF202" i="5"/>
  <c r="AD203" i="5"/>
  <c r="M253" i="5"/>
  <c r="L254" i="5"/>
  <c r="N253" i="5"/>
  <c r="N275" i="5"/>
  <c r="M275" i="5"/>
  <c r="L266" i="5"/>
  <c r="H286" i="5"/>
  <c r="H287" i="5" s="1"/>
  <c r="H288" i="5" s="1"/>
  <c r="H289" i="5" s="1"/>
  <c r="H290" i="5" s="1"/>
  <c r="H291" i="5" s="1"/>
  <c r="H292" i="5" s="1"/>
  <c r="H293" i="5" s="1"/>
  <c r="H294" i="5" s="1"/>
  <c r="H295" i="5" s="1"/>
  <c r="L285" i="5"/>
  <c r="L276" i="5" s="1"/>
  <c r="I285" i="5"/>
  <c r="I276" i="5" s="1"/>
  <c r="N263" i="5"/>
  <c r="M263" i="5"/>
  <c r="L264" i="5"/>
  <c r="I254" i="5"/>
  <c r="K253" i="5"/>
  <c r="J253" i="5"/>
  <c r="AC214" i="5"/>
  <c r="KC9" i="29" l="1"/>
  <c r="KC8" i="29"/>
  <c r="KD12" i="29"/>
  <c r="KC3" i="29"/>
  <c r="MN5" i="29"/>
  <c r="AH204" i="5"/>
  <c r="AI204" i="5"/>
  <c r="K276" i="5"/>
  <c r="J276" i="5"/>
  <c r="I277" i="5"/>
  <c r="H296" i="5"/>
  <c r="H297" i="5" s="1"/>
  <c r="H298" i="5" s="1"/>
  <c r="H299" i="5" s="1"/>
  <c r="H300" i="5" s="1"/>
  <c r="H301" i="5" s="1"/>
  <c r="H302" i="5" s="1"/>
  <c r="H303" i="5" s="1"/>
  <c r="H304" i="5" s="1"/>
  <c r="H305" i="5" s="1"/>
  <c r="L295" i="5"/>
  <c r="L286" i="5" s="1"/>
  <c r="I295" i="5"/>
  <c r="I286" i="5" s="1"/>
  <c r="J266" i="5"/>
  <c r="I267" i="5"/>
  <c r="K266" i="5"/>
  <c r="L277" i="5"/>
  <c r="N276" i="5"/>
  <c r="M276" i="5"/>
  <c r="M264" i="5"/>
  <c r="N264" i="5"/>
  <c r="N254" i="5"/>
  <c r="M254" i="5"/>
  <c r="J264" i="5"/>
  <c r="K264" i="5"/>
  <c r="J285" i="5"/>
  <c r="K285" i="5"/>
  <c r="AE203" i="5"/>
  <c r="AF203" i="5"/>
  <c r="AD204" i="5"/>
  <c r="K254" i="5"/>
  <c r="J254" i="5"/>
  <c r="N285" i="5"/>
  <c r="M285" i="5"/>
  <c r="N266" i="5"/>
  <c r="M266" i="5"/>
  <c r="L267" i="5"/>
  <c r="AC215" i="5"/>
  <c r="AG215" i="5" s="1"/>
  <c r="KD9" i="29" l="1"/>
  <c r="KD8" i="29"/>
  <c r="MO5" i="29"/>
  <c r="KD3" i="29"/>
  <c r="KE12" i="29"/>
  <c r="AI215" i="5"/>
  <c r="AH215" i="5"/>
  <c r="AG206" i="5"/>
  <c r="L305" i="5"/>
  <c r="I305" i="5"/>
  <c r="I296" i="5" s="1"/>
  <c r="H306" i="5"/>
  <c r="H307" i="5" s="1"/>
  <c r="H308" i="5" s="1"/>
  <c r="H309" i="5" s="1"/>
  <c r="H310" i="5" s="1"/>
  <c r="H311" i="5" s="1"/>
  <c r="H312" i="5" s="1"/>
  <c r="H313" i="5" s="1"/>
  <c r="H314" i="5" s="1"/>
  <c r="H315" i="5" s="1"/>
  <c r="K286" i="5"/>
  <c r="J286" i="5"/>
  <c r="I287" i="5"/>
  <c r="K267" i="5"/>
  <c r="J267" i="5"/>
  <c r="I268" i="5"/>
  <c r="N286" i="5"/>
  <c r="L287" i="5"/>
  <c r="M286" i="5"/>
  <c r="AD215" i="5"/>
  <c r="M277" i="5"/>
  <c r="L278" i="5"/>
  <c r="N277" i="5"/>
  <c r="K277" i="5"/>
  <c r="J277" i="5"/>
  <c r="I278" i="5"/>
  <c r="L268" i="5"/>
  <c r="N267" i="5"/>
  <c r="M267" i="5"/>
  <c r="AF204" i="5"/>
  <c r="AE204" i="5"/>
  <c r="K295" i="5"/>
  <c r="J295" i="5"/>
  <c r="N295" i="5"/>
  <c r="M295" i="5"/>
  <c r="L296" i="5"/>
  <c r="AC216" i="5"/>
  <c r="KE9" i="29" l="1"/>
  <c r="KE8" i="29"/>
  <c r="KE3" i="29"/>
  <c r="KF12" i="29"/>
  <c r="MP5" i="29"/>
  <c r="AI206" i="5"/>
  <c r="AG207" i="5"/>
  <c r="AH206" i="5"/>
  <c r="N278" i="5"/>
  <c r="M278" i="5"/>
  <c r="L279" i="5"/>
  <c r="K287" i="5"/>
  <c r="J287" i="5"/>
  <c r="I288" i="5"/>
  <c r="N296" i="5"/>
  <c r="M296" i="5"/>
  <c r="L297" i="5"/>
  <c r="M268" i="5"/>
  <c r="L269" i="5"/>
  <c r="N268" i="5"/>
  <c r="K278" i="5"/>
  <c r="J278" i="5"/>
  <c r="I279" i="5"/>
  <c r="K268" i="5"/>
  <c r="J268" i="5"/>
  <c r="I269" i="5"/>
  <c r="L315" i="5"/>
  <c r="L306" i="5" s="1"/>
  <c r="I315" i="5"/>
  <c r="I306" i="5" s="1"/>
  <c r="H316" i="5"/>
  <c r="H317" i="5" s="1"/>
  <c r="H318" i="5" s="1"/>
  <c r="H319" i="5" s="1"/>
  <c r="H320" i="5" s="1"/>
  <c r="H321" i="5" s="1"/>
  <c r="H322" i="5" s="1"/>
  <c r="H323" i="5" s="1"/>
  <c r="H324" i="5" s="1"/>
  <c r="H325" i="5" s="1"/>
  <c r="I297" i="5"/>
  <c r="K296" i="5"/>
  <c r="J296" i="5"/>
  <c r="K305" i="5"/>
  <c r="J305" i="5"/>
  <c r="AE215" i="5"/>
  <c r="AF215" i="5"/>
  <c r="AD206" i="5"/>
  <c r="N305" i="5"/>
  <c r="M305" i="5"/>
  <c r="N287" i="5"/>
  <c r="M287" i="5"/>
  <c r="L288" i="5"/>
  <c r="AC217" i="5"/>
  <c r="KF9" i="29" l="1"/>
  <c r="KF8" i="29"/>
  <c r="KF3" i="29"/>
  <c r="KG12" i="29"/>
  <c r="MQ5" i="29"/>
  <c r="AI207" i="5"/>
  <c r="AG208" i="5"/>
  <c r="AH207" i="5"/>
  <c r="N306" i="5"/>
  <c r="M306" i="5"/>
  <c r="L307" i="5"/>
  <c r="J306" i="5"/>
  <c r="I307" i="5"/>
  <c r="K306" i="5"/>
  <c r="K315" i="5"/>
  <c r="J315" i="5"/>
  <c r="M315" i="5"/>
  <c r="N315" i="5"/>
  <c r="K279" i="5"/>
  <c r="J279" i="5"/>
  <c r="I280" i="5"/>
  <c r="I289" i="5"/>
  <c r="K288" i="5"/>
  <c r="J288" i="5"/>
  <c r="AE206" i="5"/>
  <c r="AF206" i="5"/>
  <c r="AD207" i="5"/>
  <c r="K269" i="5"/>
  <c r="J269" i="5"/>
  <c r="I270" i="5"/>
  <c r="M288" i="5"/>
  <c r="L289" i="5"/>
  <c r="N288" i="5"/>
  <c r="L280" i="5"/>
  <c r="N279" i="5"/>
  <c r="M279" i="5"/>
  <c r="I298" i="5"/>
  <c r="K297" i="5"/>
  <c r="J297" i="5"/>
  <c r="N297" i="5"/>
  <c r="M297" i="5"/>
  <c r="L298" i="5"/>
  <c r="L325" i="5"/>
  <c r="I325" i="5"/>
  <c r="H326" i="5"/>
  <c r="H327" i="5" s="1"/>
  <c r="H328" i="5" s="1"/>
  <c r="H329" i="5" s="1"/>
  <c r="H330" i="5" s="1"/>
  <c r="H331" i="5" s="1"/>
  <c r="H332" i="5" s="1"/>
  <c r="H333" i="5" s="1"/>
  <c r="H334" i="5" s="1"/>
  <c r="H335" i="5" s="1"/>
  <c r="M269" i="5"/>
  <c r="L270" i="5"/>
  <c r="N269" i="5"/>
  <c r="AC218" i="5"/>
  <c r="KG9" i="29" l="1"/>
  <c r="KG8" i="29"/>
  <c r="KG3" i="29"/>
  <c r="KH12" i="29"/>
  <c r="MR5" i="29"/>
  <c r="AG209" i="5"/>
  <c r="AH208" i="5"/>
  <c r="AI208" i="5"/>
  <c r="N289" i="5"/>
  <c r="M289" i="5"/>
  <c r="L290" i="5"/>
  <c r="J298" i="5"/>
  <c r="I299" i="5"/>
  <c r="K298" i="5"/>
  <c r="K280" i="5"/>
  <c r="J280" i="5"/>
  <c r="I281" i="5"/>
  <c r="H336" i="5"/>
  <c r="H337" i="5" s="1"/>
  <c r="H338" i="5" s="1"/>
  <c r="H339" i="5" s="1"/>
  <c r="H340" i="5" s="1"/>
  <c r="H341" i="5" s="1"/>
  <c r="H342" i="5" s="1"/>
  <c r="H343" i="5" s="1"/>
  <c r="H344" i="5" s="1"/>
  <c r="H345" i="5" s="1"/>
  <c r="L335" i="5"/>
  <c r="L326" i="5" s="1"/>
  <c r="I335" i="5"/>
  <c r="I326" i="5" s="1"/>
  <c r="K270" i="5"/>
  <c r="J270" i="5"/>
  <c r="I271" i="5"/>
  <c r="K325" i="5"/>
  <c r="J325" i="5"/>
  <c r="J307" i="5"/>
  <c r="I308" i="5"/>
  <c r="K307" i="5"/>
  <c r="N325" i="5"/>
  <c r="M325" i="5"/>
  <c r="N298" i="5"/>
  <c r="M298" i="5"/>
  <c r="L299" i="5"/>
  <c r="M280" i="5"/>
  <c r="L281" i="5"/>
  <c r="N280" i="5"/>
  <c r="N270" i="5"/>
  <c r="M270" i="5"/>
  <c r="L271" i="5"/>
  <c r="AE207" i="5"/>
  <c r="AF207" i="5"/>
  <c r="AD208" i="5"/>
  <c r="I290" i="5"/>
  <c r="K289" i="5"/>
  <c r="J289" i="5"/>
  <c r="L316" i="5"/>
  <c r="L308" i="5"/>
  <c r="N307" i="5"/>
  <c r="M307" i="5"/>
  <c r="I316" i="5"/>
  <c r="AC219" i="5"/>
  <c r="KH9" i="29" l="1"/>
  <c r="KH8" i="29"/>
  <c r="KI12" i="29"/>
  <c r="KH3" i="29"/>
  <c r="MS5" i="29"/>
  <c r="AH209" i="5"/>
  <c r="AG210" i="5"/>
  <c r="AI209" i="5"/>
  <c r="N316" i="5"/>
  <c r="M316" i="5"/>
  <c r="L317" i="5"/>
  <c r="N271" i="5"/>
  <c r="M271" i="5"/>
  <c r="L272" i="5"/>
  <c r="M335" i="5"/>
  <c r="N335" i="5"/>
  <c r="M326" i="5"/>
  <c r="L327" i="5"/>
  <c r="N326" i="5"/>
  <c r="H346" i="5"/>
  <c r="H347" i="5" s="1"/>
  <c r="H348" i="5" s="1"/>
  <c r="H349" i="5" s="1"/>
  <c r="H350" i="5" s="1"/>
  <c r="H351" i="5" s="1"/>
  <c r="H352" i="5" s="1"/>
  <c r="H353" i="5" s="1"/>
  <c r="H354" i="5" s="1"/>
  <c r="H355" i="5" s="1"/>
  <c r="L345" i="5"/>
  <c r="I345" i="5"/>
  <c r="J290" i="5"/>
  <c r="I291" i="5"/>
  <c r="K290" i="5"/>
  <c r="I282" i="5"/>
  <c r="K281" i="5"/>
  <c r="J281" i="5"/>
  <c r="K316" i="5"/>
  <c r="I317" i="5"/>
  <c r="J316" i="5"/>
  <c r="AE208" i="5"/>
  <c r="AD209" i="5"/>
  <c r="AF208" i="5"/>
  <c r="N281" i="5"/>
  <c r="M281" i="5"/>
  <c r="L282" i="5"/>
  <c r="K271" i="5"/>
  <c r="J271" i="5"/>
  <c r="I272" i="5"/>
  <c r="N290" i="5"/>
  <c r="M290" i="5"/>
  <c r="L291" i="5"/>
  <c r="K308" i="5"/>
  <c r="J308" i="5"/>
  <c r="I309" i="5"/>
  <c r="N299" i="5"/>
  <c r="M299" i="5"/>
  <c r="L300" i="5"/>
  <c r="N308" i="5"/>
  <c r="M308" i="5"/>
  <c r="L309" i="5"/>
  <c r="J326" i="5"/>
  <c r="I327" i="5"/>
  <c r="K326" i="5"/>
  <c r="I336" i="5"/>
  <c r="K335" i="5"/>
  <c r="J335" i="5"/>
  <c r="K299" i="5"/>
  <c r="J299" i="5"/>
  <c r="I300" i="5"/>
  <c r="AC220" i="5"/>
  <c r="KI9" i="29" l="1"/>
  <c r="KI8" i="29"/>
  <c r="KJ12" i="29"/>
  <c r="KI3" i="29"/>
  <c r="MT5" i="29"/>
  <c r="AI210" i="5"/>
  <c r="AH210" i="5"/>
  <c r="AG211" i="5"/>
  <c r="K300" i="5"/>
  <c r="J300" i="5"/>
  <c r="I301" i="5"/>
  <c r="N327" i="5"/>
  <c r="M327" i="5"/>
  <c r="L328" i="5"/>
  <c r="N272" i="5"/>
  <c r="M272" i="5"/>
  <c r="L273" i="5"/>
  <c r="M309" i="5"/>
  <c r="L310" i="5"/>
  <c r="N309" i="5"/>
  <c r="N282" i="5"/>
  <c r="M282" i="5"/>
  <c r="L283" i="5"/>
  <c r="L292" i="5"/>
  <c r="N291" i="5"/>
  <c r="M291" i="5"/>
  <c r="J282" i="5"/>
  <c r="I283" i="5"/>
  <c r="K282" i="5"/>
  <c r="K345" i="5"/>
  <c r="J345" i="5"/>
  <c r="L301" i="5"/>
  <c r="N300" i="5"/>
  <c r="M300" i="5"/>
  <c r="K317" i="5"/>
  <c r="J317" i="5"/>
  <c r="I318" i="5"/>
  <c r="M345" i="5"/>
  <c r="N345" i="5"/>
  <c r="J336" i="5"/>
  <c r="I337" i="5"/>
  <c r="K336" i="5"/>
  <c r="K309" i="5"/>
  <c r="J309" i="5"/>
  <c r="I310" i="5"/>
  <c r="J291" i="5"/>
  <c r="I292" i="5"/>
  <c r="K291" i="5"/>
  <c r="H356" i="5"/>
  <c r="H357" i="5" s="1"/>
  <c r="H358" i="5" s="1"/>
  <c r="H359" i="5" s="1"/>
  <c r="H360" i="5" s="1"/>
  <c r="H361" i="5" s="1"/>
  <c r="H362" i="5" s="1"/>
  <c r="H363" i="5" s="1"/>
  <c r="H364" i="5" s="1"/>
  <c r="H365" i="5" s="1"/>
  <c r="L355" i="5"/>
  <c r="I355" i="5"/>
  <c r="I346" i="5" s="1"/>
  <c r="L336" i="5"/>
  <c r="N317" i="5"/>
  <c r="L318" i="5"/>
  <c r="M317" i="5"/>
  <c r="I273" i="5"/>
  <c r="K272" i="5"/>
  <c r="J272" i="5"/>
  <c r="K327" i="5"/>
  <c r="J327" i="5"/>
  <c r="I328" i="5"/>
  <c r="AE209" i="5"/>
  <c r="AF209" i="5"/>
  <c r="AD210" i="5"/>
  <c r="AC221" i="5"/>
  <c r="KJ9" i="29" l="1"/>
  <c r="KJ8" i="29"/>
  <c r="MU5" i="29"/>
  <c r="KK12" i="29"/>
  <c r="KJ3" i="29"/>
  <c r="AH211" i="5"/>
  <c r="AI211" i="5"/>
  <c r="AG212" i="5"/>
  <c r="J346" i="5"/>
  <c r="I347" i="5"/>
  <c r="K346" i="5"/>
  <c r="M336" i="5"/>
  <c r="L337" i="5"/>
  <c r="N336" i="5"/>
  <c r="L284" i="5"/>
  <c r="N283" i="5"/>
  <c r="M283" i="5"/>
  <c r="K355" i="5"/>
  <c r="J355" i="5"/>
  <c r="N273" i="5"/>
  <c r="M273" i="5"/>
  <c r="L274" i="5"/>
  <c r="N355" i="5"/>
  <c r="M355" i="5"/>
  <c r="K310" i="5"/>
  <c r="J310" i="5"/>
  <c r="I311" i="5"/>
  <c r="L346" i="5"/>
  <c r="H366" i="5"/>
  <c r="H367" i="5" s="1"/>
  <c r="H368" i="5" s="1"/>
  <c r="H369" i="5" s="1"/>
  <c r="H370" i="5" s="1"/>
  <c r="H371" i="5" s="1"/>
  <c r="H372" i="5" s="1"/>
  <c r="H373" i="5" s="1"/>
  <c r="H374" i="5" s="1"/>
  <c r="H375" i="5" s="1"/>
  <c r="L365" i="5"/>
  <c r="I365" i="5"/>
  <c r="K283" i="5"/>
  <c r="J283" i="5"/>
  <c r="I284" i="5"/>
  <c r="I274" i="5"/>
  <c r="K273" i="5"/>
  <c r="J273" i="5"/>
  <c r="N328" i="5"/>
  <c r="M328" i="5"/>
  <c r="L329" i="5"/>
  <c r="I302" i="5"/>
  <c r="J301" i="5"/>
  <c r="K301" i="5"/>
  <c r="AF210" i="5"/>
  <c r="AD211" i="5"/>
  <c r="AE210" i="5"/>
  <c r="J328" i="5"/>
  <c r="K328" i="5"/>
  <c r="I329" i="5"/>
  <c r="M318" i="5"/>
  <c r="L319" i="5"/>
  <c r="N318" i="5"/>
  <c r="K292" i="5"/>
  <c r="J292" i="5"/>
  <c r="I293" i="5"/>
  <c r="K337" i="5"/>
  <c r="J337" i="5"/>
  <c r="I338" i="5"/>
  <c r="K318" i="5"/>
  <c r="J318" i="5"/>
  <c r="I319" i="5"/>
  <c r="M301" i="5"/>
  <c r="L302" i="5"/>
  <c r="N301" i="5"/>
  <c r="M292" i="5"/>
  <c r="L293" i="5"/>
  <c r="N292" i="5"/>
  <c r="L311" i="5"/>
  <c r="N310" i="5"/>
  <c r="M310" i="5"/>
  <c r="AC222" i="5"/>
  <c r="KK9" i="29" l="1"/>
  <c r="KK8" i="29"/>
  <c r="KL12" i="29"/>
  <c r="KK3" i="29"/>
  <c r="MV5" i="29"/>
  <c r="AH212" i="5"/>
  <c r="AI212" i="5"/>
  <c r="AG213" i="5"/>
  <c r="N311" i="5"/>
  <c r="M311" i="5"/>
  <c r="L312" i="5"/>
  <c r="N346" i="5"/>
  <c r="M346" i="5"/>
  <c r="L347" i="5"/>
  <c r="N319" i="5"/>
  <c r="M319" i="5"/>
  <c r="L320" i="5"/>
  <c r="K365" i="5"/>
  <c r="J365" i="5"/>
  <c r="K311" i="5"/>
  <c r="J311" i="5"/>
  <c r="I312" i="5"/>
  <c r="K338" i="5"/>
  <c r="J338" i="5"/>
  <c r="I339" i="5"/>
  <c r="AE211" i="5"/>
  <c r="AF211" i="5"/>
  <c r="AD212" i="5"/>
  <c r="N365" i="5"/>
  <c r="M365" i="5"/>
  <c r="K284" i="5"/>
  <c r="J284" i="5"/>
  <c r="I375" i="5"/>
  <c r="H376" i="5"/>
  <c r="H377" i="5" s="1"/>
  <c r="H378" i="5" s="1"/>
  <c r="H379" i="5" s="1"/>
  <c r="H380" i="5" s="1"/>
  <c r="C31" i="29" s="1"/>
  <c r="L375" i="5"/>
  <c r="N337" i="5"/>
  <c r="M337" i="5"/>
  <c r="L338" i="5"/>
  <c r="I356" i="5"/>
  <c r="L294" i="5"/>
  <c r="N293" i="5"/>
  <c r="M293" i="5"/>
  <c r="N302" i="5"/>
  <c r="M302" i="5"/>
  <c r="L303" i="5"/>
  <c r="K293" i="5"/>
  <c r="J293" i="5"/>
  <c r="I294" i="5"/>
  <c r="N284" i="5"/>
  <c r="M284" i="5"/>
  <c r="K329" i="5"/>
  <c r="J329" i="5"/>
  <c r="I330" i="5"/>
  <c r="K302" i="5"/>
  <c r="J302" i="5"/>
  <c r="I303" i="5"/>
  <c r="L356" i="5"/>
  <c r="K347" i="5"/>
  <c r="J347" i="5"/>
  <c r="I348" i="5"/>
  <c r="I320" i="5"/>
  <c r="K319" i="5"/>
  <c r="J319" i="5"/>
  <c r="M329" i="5"/>
  <c r="L330" i="5"/>
  <c r="N329" i="5"/>
  <c r="K274" i="5"/>
  <c r="J274" i="5"/>
  <c r="N274" i="5"/>
  <c r="M274" i="5"/>
  <c r="AC223" i="5"/>
  <c r="KL9" i="29" l="1"/>
  <c r="KL8" i="29"/>
  <c r="MW5" i="29"/>
  <c r="KL3" i="29"/>
  <c r="KM12" i="29"/>
  <c r="H381" i="5"/>
  <c r="H382" i="5" s="1"/>
  <c r="H383" i="5" s="1"/>
  <c r="H384" i="5" s="1"/>
  <c r="H385" i="5" s="1"/>
  <c r="AH213" i="5"/>
  <c r="AG214" i="5"/>
  <c r="AI213" i="5"/>
  <c r="K320" i="5"/>
  <c r="J320" i="5"/>
  <c r="I321" i="5"/>
  <c r="K330" i="5"/>
  <c r="I331" i="5"/>
  <c r="J330" i="5"/>
  <c r="K294" i="5"/>
  <c r="J294" i="5"/>
  <c r="N294" i="5"/>
  <c r="M294" i="5"/>
  <c r="N375" i="5"/>
  <c r="M375" i="5"/>
  <c r="K348" i="5"/>
  <c r="J348" i="5"/>
  <c r="I349" i="5"/>
  <c r="J356" i="5"/>
  <c r="I357" i="5"/>
  <c r="K356" i="5"/>
  <c r="L385" i="5"/>
  <c r="I385" i="5"/>
  <c r="H386" i="5"/>
  <c r="H387" i="5" s="1"/>
  <c r="H388" i="5" s="1"/>
  <c r="H389" i="5" s="1"/>
  <c r="H390" i="5" s="1"/>
  <c r="H391" i="5" s="1"/>
  <c r="H392" i="5" s="1"/>
  <c r="H393" i="5" s="1"/>
  <c r="H394" i="5" s="1"/>
  <c r="H395" i="5" s="1"/>
  <c r="J375" i="5"/>
  <c r="K375" i="5"/>
  <c r="I366" i="5"/>
  <c r="N303" i="5"/>
  <c r="M303" i="5"/>
  <c r="L304" i="5"/>
  <c r="L331" i="5"/>
  <c r="N330" i="5"/>
  <c r="M330" i="5"/>
  <c r="N356" i="5"/>
  <c r="L357" i="5"/>
  <c r="M356" i="5"/>
  <c r="AE212" i="5"/>
  <c r="AD213" i="5"/>
  <c r="AF212" i="5"/>
  <c r="M320" i="5"/>
  <c r="L321" i="5"/>
  <c r="N320" i="5"/>
  <c r="K303" i="5"/>
  <c r="J303" i="5"/>
  <c r="I304" i="5"/>
  <c r="M338" i="5"/>
  <c r="N338" i="5"/>
  <c r="L339" i="5"/>
  <c r="M312" i="5"/>
  <c r="L313" i="5"/>
  <c r="N312" i="5"/>
  <c r="L366" i="5"/>
  <c r="I313" i="5"/>
  <c r="K312" i="5"/>
  <c r="J312" i="5"/>
  <c r="K339" i="5"/>
  <c r="J339" i="5"/>
  <c r="I340" i="5"/>
  <c r="L348" i="5"/>
  <c r="N347" i="5"/>
  <c r="M347" i="5"/>
  <c r="AC224" i="5"/>
  <c r="KM9" i="29" l="1"/>
  <c r="KM8" i="29"/>
  <c r="KM3" i="29"/>
  <c r="KN12" i="29"/>
  <c r="MX5" i="29"/>
  <c r="AH214" i="5"/>
  <c r="AI214" i="5"/>
  <c r="K304" i="5"/>
  <c r="J304" i="5"/>
  <c r="J366" i="5"/>
  <c r="I367" i="5"/>
  <c r="K366" i="5"/>
  <c r="K385" i="5"/>
  <c r="J385" i="5"/>
  <c r="M385" i="5"/>
  <c r="N385" i="5"/>
  <c r="K340" i="5"/>
  <c r="J340" i="5"/>
  <c r="I341" i="5"/>
  <c r="K313" i="5"/>
  <c r="J313" i="5"/>
  <c r="I314" i="5"/>
  <c r="N357" i="5"/>
  <c r="M357" i="5"/>
  <c r="L358" i="5"/>
  <c r="N304" i="5"/>
  <c r="M304" i="5"/>
  <c r="N366" i="5"/>
  <c r="M366" i="5"/>
  <c r="L367" i="5"/>
  <c r="I376" i="5"/>
  <c r="K331" i="5"/>
  <c r="J331" i="5"/>
  <c r="I332" i="5"/>
  <c r="AD214" i="5"/>
  <c r="AE213" i="5"/>
  <c r="AF213" i="5"/>
  <c r="K357" i="5"/>
  <c r="J357" i="5"/>
  <c r="I358" i="5"/>
  <c r="L376" i="5"/>
  <c r="L314" i="5"/>
  <c r="M313" i="5"/>
  <c r="N313" i="5"/>
  <c r="N339" i="5"/>
  <c r="M339" i="5"/>
  <c r="L340" i="5"/>
  <c r="K321" i="5"/>
  <c r="I322" i="5"/>
  <c r="J321" i="5"/>
  <c r="M348" i="5"/>
  <c r="L349" i="5"/>
  <c r="N348" i="5"/>
  <c r="M331" i="5"/>
  <c r="L332" i="5"/>
  <c r="N331" i="5"/>
  <c r="K349" i="5"/>
  <c r="J349" i="5"/>
  <c r="I350" i="5"/>
  <c r="L322" i="5"/>
  <c r="N321" i="5"/>
  <c r="M321" i="5"/>
  <c r="H396" i="5"/>
  <c r="H397" i="5" s="1"/>
  <c r="H398" i="5" s="1"/>
  <c r="H399" i="5" s="1"/>
  <c r="H400" i="5" s="1"/>
  <c r="H401" i="5" s="1"/>
  <c r="H402" i="5" s="1"/>
  <c r="H403" i="5" s="1"/>
  <c r="H404" i="5" s="1"/>
  <c r="H405" i="5" s="1"/>
  <c r="L395" i="5"/>
  <c r="L386" i="5" s="1"/>
  <c r="I395" i="5"/>
  <c r="I386" i="5" s="1"/>
  <c r="AC225" i="5"/>
  <c r="AG225" i="5" s="1"/>
  <c r="KN9" i="29" l="1"/>
  <c r="KN8" i="29"/>
  <c r="MY5" i="29"/>
  <c r="KN3" i="29"/>
  <c r="KO12" i="29"/>
  <c r="AI225" i="5"/>
  <c r="AH225" i="5"/>
  <c r="AG216" i="5"/>
  <c r="K386" i="5"/>
  <c r="J386" i="5"/>
  <c r="I387" i="5"/>
  <c r="L387" i="5"/>
  <c r="N386" i="5"/>
  <c r="M386" i="5"/>
  <c r="N358" i="5"/>
  <c r="M358" i="5"/>
  <c r="L359" i="5"/>
  <c r="N314" i="5"/>
  <c r="M314" i="5"/>
  <c r="K332" i="5"/>
  <c r="J332" i="5"/>
  <c r="I333" i="5"/>
  <c r="AD225" i="5"/>
  <c r="N376" i="5"/>
  <c r="L377" i="5"/>
  <c r="M376" i="5"/>
  <c r="J395" i="5"/>
  <c r="K395" i="5"/>
  <c r="N395" i="5"/>
  <c r="M395" i="5"/>
  <c r="N332" i="5"/>
  <c r="M332" i="5"/>
  <c r="L333" i="5"/>
  <c r="I359" i="5"/>
  <c r="K358" i="5"/>
  <c r="J358" i="5"/>
  <c r="L405" i="5"/>
  <c r="L396" i="5" s="1"/>
  <c r="I405" i="5"/>
  <c r="H406" i="5"/>
  <c r="H407" i="5" s="1"/>
  <c r="H408" i="5" s="1"/>
  <c r="H409" i="5" s="1"/>
  <c r="H410" i="5" s="1"/>
  <c r="H411" i="5" s="1"/>
  <c r="H412" i="5" s="1"/>
  <c r="H413" i="5" s="1"/>
  <c r="H414" i="5" s="1"/>
  <c r="H415" i="5" s="1"/>
  <c r="N349" i="5"/>
  <c r="M349" i="5"/>
  <c r="L350" i="5"/>
  <c r="N340" i="5"/>
  <c r="M340" i="5"/>
  <c r="L341" i="5"/>
  <c r="J376" i="5"/>
  <c r="I377" i="5"/>
  <c r="K376" i="5"/>
  <c r="J367" i="5"/>
  <c r="I368" i="5"/>
  <c r="K367" i="5"/>
  <c r="N367" i="5"/>
  <c r="M367" i="5"/>
  <c r="L368" i="5"/>
  <c r="K341" i="5"/>
  <c r="J341" i="5"/>
  <c r="I342" i="5"/>
  <c r="AE214" i="5"/>
  <c r="AF214" i="5"/>
  <c r="N322" i="5"/>
  <c r="M322" i="5"/>
  <c r="L323" i="5"/>
  <c r="I351" i="5"/>
  <c r="K350" i="5"/>
  <c r="J350" i="5"/>
  <c r="J322" i="5"/>
  <c r="K322" i="5"/>
  <c r="I323" i="5"/>
  <c r="K314" i="5"/>
  <c r="J314" i="5"/>
  <c r="AC226" i="5"/>
  <c r="KO9" i="29" l="1"/>
  <c r="KO8" i="29"/>
  <c r="MZ5" i="29"/>
  <c r="KP12" i="29"/>
  <c r="KO3" i="29"/>
  <c r="AI216" i="5"/>
  <c r="AH216" i="5"/>
  <c r="AG217" i="5"/>
  <c r="N396" i="5"/>
  <c r="M396" i="5"/>
  <c r="L397" i="5"/>
  <c r="N368" i="5"/>
  <c r="M368" i="5"/>
  <c r="L369" i="5"/>
  <c r="K405" i="5"/>
  <c r="J405" i="5"/>
  <c r="AF225" i="5"/>
  <c r="AE225" i="5"/>
  <c r="AD216" i="5"/>
  <c r="I369" i="5"/>
  <c r="K368" i="5"/>
  <c r="J368" i="5"/>
  <c r="M341" i="5"/>
  <c r="L342" i="5"/>
  <c r="N341" i="5"/>
  <c r="N405" i="5"/>
  <c r="M405" i="5"/>
  <c r="I360" i="5"/>
  <c r="K359" i="5"/>
  <c r="J359" i="5"/>
  <c r="K333" i="5"/>
  <c r="J333" i="5"/>
  <c r="I334" i="5"/>
  <c r="M387" i="5"/>
  <c r="L388" i="5"/>
  <c r="N387" i="5"/>
  <c r="L334" i="5"/>
  <c r="M333" i="5"/>
  <c r="N333" i="5"/>
  <c r="L378" i="5"/>
  <c r="N377" i="5"/>
  <c r="M377" i="5"/>
  <c r="I352" i="5"/>
  <c r="J351" i="5"/>
  <c r="K351" i="5"/>
  <c r="I396" i="5"/>
  <c r="N350" i="5"/>
  <c r="M350" i="5"/>
  <c r="L351" i="5"/>
  <c r="J323" i="5"/>
  <c r="I324" i="5"/>
  <c r="K323" i="5"/>
  <c r="I343" i="5"/>
  <c r="K342" i="5"/>
  <c r="J342" i="5"/>
  <c r="J387" i="5"/>
  <c r="I388" i="5"/>
  <c r="K387" i="5"/>
  <c r="N323" i="5"/>
  <c r="M323" i="5"/>
  <c r="L324" i="5"/>
  <c r="M359" i="5"/>
  <c r="L360" i="5"/>
  <c r="N359" i="5"/>
  <c r="I378" i="5"/>
  <c r="K377" i="5"/>
  <c r="J377" i="5"/>
  <c r="H416" i="5"/>
  <c r="H417" i="5" s="1"/>
  <c r="H418" i="5" s="1"/>
  <c r="H419" i="5" s="1"/>
  <c r="H420" i="5" s="1"/>
  <c r="H421" i="5" s="1"/>
  <c r="H422" i="5" s="1"/>
  <c r="H423" i="5" s="1"/>
  <c r="H424" i="5" s="1"/>
  <c r="H425" i="5" s="1"/>
  <c r="L415" i="5"/>
  <c r="L406" i="5" s="1"/>
  <c r="I415" i="5"/>
  <c r="AC227" i="5"/>
  <c r="KP9" i="29" l="1"/>
  <c r="KP8" i="29"/>
  <c r="NA5" i="29"/>
  <c r="KQ12" i="29"/>
  <c r="KP3" i="29"/>
  <c r="AG218" i="5"/>
  <c r="AH217" i="5"/>
  <c r="AI217" i="5"/>
  <c r="M406" i="5"/>
  <c r="L407" i="5"/>
  <c r="N406" i="5"/>
  <c r="N388" i="5"/>
  <c r="M388" i="5"/>
  <c r="L389" i="5"/>
  <c r="K369" i="5"/>
  <c r="J369" i="5"/>
  <c r="I370" i="5"/>
  <c r="N324" i="5"/>
  <c r="M324" i="5"/>
  <c r="J324" i="5"/>
  <c r="K324" i="5"/>
  <c r="M351" i="5"/>
  <c r="L352" i="5"/>
  <c r="N351" i="5"/>
  <c r="K396" i="5"/>
  <c r="J396" i="5"/>
  <c r="I397" i="5"/>
  <c r="J352" i="5"/>
  <c r="I353" i="5"/>
  <c r="K352" i="5"/>
  <c r="AD217" i="5"/>
  <c r="AE216" i="5"/>
  <c r="AF216" i="5"/>
  <c r="N334" i="5"/>
  <c r="M334" i="5"/>
  <c r="J334" i="5"/>
  <c r="K334" i="5"/>
  <c r="L370" i="5"/>
  <c r="N369" i="5"/>
  <c r="M369" i="5"/>
  <c r="K378" i="5"/>
  <c r="J378" i="5"/>
  <c r="I379" i="5"/>
  <c r="N342" i="5"/>
  <c r="M342" i="5"/>
  <c r="L343" i="5"/>
  <c r="K415" i="5"/>
  <c r="J415" i="5"/>
  <c r="N360" i="5"/>
  <c r="M360" i="5"/>
  <c r="L361" i="5"/>
  <c r="K388" i="5"/>
  <c r="J388" i="5"/>
  <c r="I389" i="5"/>
  <c r="N397" i="5"/>
  <c r="L398" i="5"/>
  <c r="M397" i="5"/>
  <c r="M415" i="5"/>
  <c r="N415" i="5"/>
  <c r="L425" i="5"/>
  <c r="L416" i="5" s="1"/>
  <c r="I425" i="5"/>
  <c r="H426" i="5"/>
  <c r="H427" i="5" s="1"/>
  <c r="H428" i="5" s="1"/>
  <c r="H429" i="5" s="1"/>
  <c r="H430" i="5" s="1"/>
  <c r="H431" i="5" s="1"/>
  <c r="H432" i="5" s="1"/>
  <c r="H433" i="5" s="1"/>
  <c r="H434" i="5" s="1"/>
  <c r="H435" i="5" s="1"/>
  <c r="I344" i="5"/>
  <c r="J343" i="5"/>
  <c r="K343" i="5"/>
  <c r="N378" i="5"/>
  <c r="M378" i="5"/>
  <c r="L379" i="5"/>
  <c r="J360" i="5"/>
  <c r="I361" i="5"/>
  <c r="K360" i="5"/>
  <c r="I406" i="5"/>
  <c r="AC228" i="5"/>
  <c r="KQ9" i="29" l="1"/>
  <c r="KQ8" i="29"/>
  <c r="NB5" i="29"/>
  <c r="KQ3" i="29"/>
  <c r="KR12" i="29"/>
  <c r="AI218" i="5"/>
  <c r="AH218" i="5"/>
  <c r="AG219" i="5"/>
  <c r="K406" i="5"/>
  <c r="J406" i="5"/>
  <c r="I407" i="5"/>
  <c r="M398" i="5"/>
  <c r="N398" i="5"/>
  <c r="L399" i="5"/>
  <c r="J389" i="5"/>
  <c r="I390" i="5"/>
  <c r="K389" i="5"/>
  <c r="L371" i="5"/>
  <c r="N370" i="5"/>
  <c r="M370" i="5"/>
  <c r="K370" i="5"/>
  <c r="J370" i="5"/>
  <c r="I371" i="5"/>
  <c r="M343" i="5"/>
  <c r="L344" i="5"/>
  <c r="N343" i="5"/>
  <c r="L435" i="5"/>
  <c r="I435" i="5"/>
  <c r="I426" i="5" s="1"/>
  <c r="H436" i="5"/>
  <c r="H437" i="5" s="1"/>
  <c r="H438" i="5" s="1"/>
  <c r="H439" i="5" s="1"/>
  <c r="H440" i="5" s="1"/>
  <c r="H441" i="5" s="1"/>
  <c r="H442" i="5" s="1"/>
  <c r="H443" i="5" s="1"/>
  <c r="H444" i="5" s="1"/>
  <c r="H445" i="5" s="1"/>
  <c r="J379" i="5"/>
  <c r="I380" i="5"/>
  <c r="K379" i="5"/>
  <c r="AE217" i="5"/>
  <c r="AF217" i="5"/>
  <c r="AD218" i="5"/>
  <c r="N352" i="5"/>
  <c r="M352" i="5"/>
  <c r="L353" i="5"/>
  <c r="K425" i="5"/>
  <c r="J425" i="5"/>
  <c r="N361" i="5"/>
  <c r="M361" i="5"/>
  <c r="L362" i="5"/>
  <c r="N389" i="5"/>
  <c r="M389" i="5"/>
  <c r="L390" i="5"/>
  <c r="M379" i="5"/>
  <c r="L380" i="5"/>
  <c r="N379" i="5"/>
  <c r="M425" i="5"/>
  <c r="L426" i="5"/>
  <c r="N425" i="5"/>
  <c r="I354" i="5"/>
  <c r="J353" i="5"/>
  <c r="K353" i="5"/>
  <c r="K361" i="5"/>
  <c r="J361" i="5"/>
  <c r="I362" i="5"/>
  <c r="J344" i="5"/>
  <c r="K344" i="5"/>
  <c r="I416" i="5"/>
  <c r="I398" i="5"/>
  <c r="K397" i="5"/>
  <c r="J397" i="5"/>
  <c r="L408" i="5"/>
  <c r="N407" i="5"/>
  <c r="M407" i="5"/>
  <c r="L417" i="5"/>
  <c r="N416" i="5"/>
  <c r="M416" i="5"/>
  <c r="AC229" i="5"/>
  <c r="KR9" i="29" l="1"/>
  <c r="KR8" i="29"/>
  <c r="KS12" i="29"/>
  <c r="KR3" i="29"/>
  <c r="NC5" i="29"/>
  <c r="AH219" i="5"/>
  <c r="AI219" i="5"/>
  <c r="AG220" i="5"/>
  <c r="L427" i="5"/>
  <c r="N426" i="5"/>
  <c r="M426" i="5"/>
  <c r="M362" i="5"/>
  <c r="N362" i="5"/>
  <c r="L363" i="5"/>
  <c r="J426" i="5"/>
  <c r="K426" i="5"/>
  <c r="I427" i="5"/>
  <c r="I391" i="5"/>
  <c r="K390" i="5"/>
  <c r="J390" i="5"/>
  <c r="K407" i="5"/>
  <c r="J407" i="5"/>
  <c r="I408" i="5"/>
  <c r="I363" i="5"/>
  <c r="J362" i="5"/>
  <c r="K362" i="5"/>
  <c r="K380" i="5"/>
  <c r="J380" i="5"/>
  <c r="I381" i="5"/>
  <c r="J371" i="5"/>
  <c r="I372" i="5"/>
  <c r="K371" i="5"/>
  <c r="K416" i="5"/>
  <c r="I417" i="5"/>
  <c r="J416" i="5"/>
  <c r="L372" i="5"/>
  <c r="N371" i="5"/>
  <c r="M371" i="5"/>
  <c r="L409" i="5"/>
  <c r="N408" i="5"/>
  <c r="M408" i="5"/>
  <c r="K354" i="5"/>
  <c r="J354" i="5"/>
  <c r="N380" i="5"/>
  <c r="M380" i="5"/>
  <c r="L381" i="5"/>
  <c r="L354" i="5"/>
  <c r="N353" i="5"/>
  <c r="M353" i="5"/>
  <c r="M399" i="5"/>
  <c r="L400" i="5"/>
  <c r="N399" i="5"/>
  <c r="I445" i="5"/>
  <c r="H446" i="5"/>
  <c r="H447" i="5" s="1"/>
  <c r="H448" i="5" s="1"/>
  <c r="H449" i="5" s="1"/>
  <c r="H450" i="5" s="1"/>
  <c r="H451" i="5" s="1"/>
  <c r="H452" i="5" s="1"/>
  <c r="H453" i="5" s="1"/>
  <c r="H454" i="5" s="1"/>
  <c r="H455" i="5" s="1"/>
  <c r="L445" i="5"/>
  <c r="L436" i="5" s="1"/>
  <c r="L391" i="5"/>
  <c r="N390" i="5"/>
  <c r="M390" i="5"/>
  <c r="J435" i="5"/>
  <c r="K435" i="5"/>
  <c r="I436" i="5"/>
  <c r="N344" i="5"/>
  <c r="M344" i="5"/>
  <c r="M417" i="5"/>
  <c r="N417" i="5"/>
  <c r="L418" i="5"/>
  <c r="J398" i="5"/>
  <c r="K398" i="5"/>
  <c r="I399" i="5"/>
  <c r="AF218" i="5"/>
  <c r="AE218" i="5"/>
  <c r="AD219" i="5"/>
  <c r="M435" i="5"/>
  <c r="N435" i="5"/>
  <c r="AC230" i="5"/>
  <c r="KS9" i="29" l="1"/>
  <c r="KS8" i="29"/>
  <c r="KT12" i="29"/>
  <c r="KS3" i="29"/>
  <c r="ND5" i="29"/>
  <c r="AG221" i="5"/>
  <c r="AH220" i="5"/>
  <c r="AI220" i="5"/>
  <c r="N436" i="5"/>
  <c r="M436" i="5"/>
  <c r="L437" i="5"/>
  <c r="J399" i="5"/>
  <c r="I400" i="5"/>
  <c r="K399" i="5"/>
  <c r="I437" i="5"/>
  <c r="K436" i="5"/>
  <c r="J436" i="5"/>
  <c r="L392" i="5"/>
  <c r="N391" i="5"/>
  <c r="M391" i="5"/>
  <c r="M354" i="5"/>
  <c r="N354" i="5"/>
  <c r="H456" i="5"/>
  <c r="H457" i="5" s="1"/>
  <c r="H458" i="5" s="1"/>
  <c r="H459" i="5" s="1"/>
  <c r="H460" i="5" s="1"/>
  <c r="H461" i="5" s="1"/>
  <c r="H462" i="5" s="1"/>
  <c r="H463" i="5" s="1"/>
  <c r="H464" i="5" s="1"/>
  <c r="H465" i="5" s="1"/>
  <c r="L455" i="5"/>
  <c r="I455" i="5"/>
  <c r="K445" i="5"/>
  <c r="J445" i="5"/>
  <c r="J363" i="5"/>
  <c r="I364" i="5"/>
  <c r="K363" i="5"/>
  <c r="M409" i="5"/>
  <c r="N409" i="5"/>
  <c r="L410" i="5"/>
  <c r="I373" i="5"/>
  <c r="K372" i="5"/>
  <c r="J372" i="5"/>
  <c r="J427" i="5"/>
  <c r="K427" i="5"/>
  <c r="I428" i="5"/>
  <c r="N427" i="5"/>
  <c r="L428" i="5"/>
  <c r="M427" i="5"/>
  <c r="N418" i="5"/>
  <c r="M418" i="5"/>
  <c r="L419" i="5"/>
  <c r="N381" i="5"/>
  <c r="M381" i="5"/>
  <c r="L382" i="5"/>
  <c r="L401" i="5"/>
  <c r="N400" i="5"/>
  <c r="M400" i="5"/>
  <c r="I382" i="5"/>
  <c r="K381" i="5"/>
  <c r="J381" i="5"/>
  <c r="K391" i="5"/>
  <c r="J391" i="5"/>
  <c r="I392" i="5"/>
  <c r="K408" i="5"/>
  <c r="I409" i="5"/>
  <c r="J408" i="5"/>
  <c r="AD220" i="5"/>
  <c r="AF219" i="5"/>
  <c r="AE219" i="5"/>
  <c r="N372" i="5"/>
  <c r="M372" i="5"/>
  <c r="L373" i="5"/>
  <c r="M363" i="5"/>
  <c r="L364" i="5"/>
  <c r="N363" i="5"/>
  <c r="N445" i="5"/>
  <c r="M445" i="5"/>
  <c r="L446" i="5"/>
  <c r="J417" i="5"/>
  <c r="I418" i="5"/>
  <c r="K417" i="5"/>
  <c r="AC231" i="5"/>
  <c r="KT9" i="29" l="1"/>
  <c r="KT8" i="29"/>
  <c r="NE5" i="29"/>
  <c r="KT3" i="29"/>
  <c r="KU12" i="29"/>
  <c r="AH221" i="5"/>
  <c r="AG222" i="5"/>
  <c r="AI221" i="5"/>
  <c r="K455" i="5"/>
  <c r="J455" i="5"/>
  <c r="J409" i="5"/>
  <c r="I410" i="5"/>
  <c r="K409" i="5"/>
  <c r="J382" i="5"/>
  <c r="I383" i="5"/>
  <c r="K382" i="5"/>
  <c r="M428" i="5"/>
  <c r="L429" i="5"/>
  <c r="N428" i="5"/>
  <c r="M410" i="5"/>
  <c r="L411" i="5"/>
  <c r="N410" i="5"/>
  <c r="N455" i="5"/>
  <c r="M455" i="5"/>
  <c r="K373" i="5"/>
  <c r="J373" i="5"/>
  <c r="I374" i="5"/>
  <c r="I401" i="5"/>
  <c r="J400" i="5"/>
  <c r="K400" i="5"/>
  <c r="H466" i="5"/>
  <c r="H467" i="5" s="1"/>
  <c r="H468" i="5" s="1"/>
  <c r="H469" i="5" s="1"/>
  <c r="H470" i="5" s="1"/>
  <c r="H471" i="5" s="1"/>
  <c r="H472" i="5" s="1"/>
  <c r="H473" i="5" s="1"/>
  <c r="H474" i="5" s="1"/>
  <c r="H475" i="5" s="1"/>
  <c r="L465" i="5"/>
  <c r="L456" i="5" s="1"/>
  <c r="I465" i="5"/>
  <c r="I456" i="5" s="1"/>
  <c r="L420" i="5"/>
  <c r="N419" i="5"/>
  <c r="M419" i="5"/>
  <c r="I429" i="5"/>
  <c r="K428" i="5"/>
  <c r="J428" i="5"/>
  <c r="N392" i="5"/>
  <c r="M392" i="5"/>
  <c r="L393" i="5"/>
  <c r="N364" i="5"/>
  <c r="M364" i="5"/>
  <c r="K418" i="5"/>
  <c r="I419" i="5"/>
  <c r="J418" i="5"/>
  <c r="K392" i="5"/>
  <c r="J392" i="5"/>
  <c r="I393" i="5"/>
  <c r="M401" i="5"/>
  <c r="L402" i="5"/>
  <c r="N401" i="5"/>
  <c r="N373" i="5"/>
  <c r="M373" i="5"/>
  <c r="L374" i="5"/>
  <c r="N382" i="5"/>
  <c r="M382" i="5"/>
  <c r="L383" i="5"/>
  <c r="I446" i="5"/>
  <c r="N437" i="5"/>
  <c r="L438" i="5"/>
  <c r="M437" i="5"/>
  <c r="M446" i="5"/>
  <c r="L447" i="5"/>
  <c r="N446" i="5"/>
  <c r="I438" i="5"/>
  <c r="K437" i="5"/>
  <c r="J437" i="5"/>
  <c r="K364" i="5"/>
  <c r="J364" i="5"/>
  <c r="AF220" i="5"/>
  <c r="AE220" i="5"/>
  <c r="AD221" i="5"/>
  <c r="AC232" i="5"/>
  <c r="KU9" i="29" l="1"/>
  <c r="KU8" i="29"/>
  <c r="KU3" i="29"/>
  <c r="KV12" i="29"/>
  <c r="NF5" i="29"/>
  <c r="AH222" i="5"/>
  <c r="AG223" i="5"/>
  <c r="AI222" i="5"/>
  <c r="K456" i="5"/>
  <c r="I457" i="5"/>
  <c r="J456" i="5"/>
  <c r="L457" i="5"/>
  <c r="N456" i="5"/>
  <c r="M456" i="5"/>
  <c r="I475" i="5"/>
  <c r="H476" i="5"/>
  <c r="H477" i="5" s="1"/>
  <c r="H478" i="5" s="1"/>
  <c r="H479" i="5" s="1"/>
  <c r="H480" i="5" s="1"/>
  <c r="H481" i="5" s="1"/>
  <c r="H482" i="5" s="1"/>
  <c r="H483" i="5" s="1"/>
  <c r="H484" i="5" s="1"/>
  <c r="H485" i="5" s="1"/>
  <c r="L475" i="5"/>
  <c r="I384" i="5"/>
  <c r="K383" i="5"/>
  <c r="J383" i="5"/>
  <c r="J419" i="5"/>
  <c r="I420" i="5"/>
  <c r="K419" i="5"/>
  <c r="M438" i="5"/>
  <c r="N438" i="5"/>
  <c r="L439" i="5"/>
  <c r="L384" i="5"/>
  <c r="N383" i="5"/>
  <c r="M383" i="5"/>
  <c r="L421" i="5"/>
  <c r="N420" i="5"/>
  <c r="M420" i="5"/>
  <c r="J401" i="5"/>
  <c r="I402" i="5"/>
  <c r="K401" i="5"/>
  <c r="M411" i="5"/>
  <c r="L412" i="5"/>
  <c r="N411" i="5"/>
  <c r="N402" i="5"/>
  <c r="M402" i="5"/>
  <c r="L403" i="5"/>
  <c r="J374" i="5"/>
  <c r="K374" i="5"/>
  <c r="K410" i="5"/>
  <c r="I411" i="5"/>
  <c r="J410" i="5"/>
  <c r="N374" i="5"/>
  <c r="M374" i="5"/>
  <c r="J393" i="5"/>
  <c r="I394" i="5"/>
  <c r="K393" i="5"/>
  <c r="M393" i="5"/>
  <c r="L394" i="5"/>
  <c r="N393" i="5"/>
  <c r="M429" i="5"/>
  <c r="N429" i="5"/>
  <c r="L430" i="5"/>
  <c r="K465" i="5"/>
  <c r="I466" i="5"/>
  <c r="J465" i="5"/>
  <c r="AD222" i="5"/>
  <c r="AE221" i="5"/>
  <c r="AF221" i="5"/>
  <c r="I447" i="5"/>
  <c r="K446" i="5"/>
  <c r="J446" i="5"/>
  <c r="J438" i="5"/>
  <c r="K438" i="5"/>
  <c r="I439" i="5"/>
  <c r="L448" i="5"/>
  <c r="N447" i="5"/>
  <c r="M447" i="5"/>
  <c r="I430" i="5"/>
  <c r="K429" i="5"/>
  <c r="J429" i="5"/>
  <c r="M465" i="5"/>
  <c r="L466" i="5"/>
  <c r="N465" i="5"/>
  <c r="AC233" i="5"/>
  <c r="KV9" i="29" l="1"/>
  <c r="KV8" i="29"/>
  <c r="KV3" i="29"/>
  <c r="KW12" i="29"/>
  <c r="NG5" i="29"/>
  <c r="AG224" i="5"/>
  <c r="AH223" i="5"/>
  <c r="AI223" i="5"/>
  <c r="L440" i="5"/>
  <c r="N439" i="5"/>
  <c r="M439" i="5"/>
  <c r="I485" i="5"/>
  <c r="I476" i="5" s="1"/>
  <c r="H486" i="5"/>
  <c r="H487" i="5" s="1"/>
  <c r="H488" i="5" s="1"/>
  <c r="H489" i="5" s="1"/>
  <c r="H490" i="5" s="1"/>
  <c r="H491" i="5" s="1"/>
  <c r="H492" i="5" s="1"/>
  <c r="H493" i="5" s="1"/>
  <c r="H494" i="5" s="1"/>
  <c r="H495" i="5" s="1"/>
  <c r="L485" i="5"/>
  <c r="L458" i="5"/>
  <c r="M457" i="5"/>
  <c r="N457" i="5"/>
  <c r="J430" i="5"/>
  <c r="I431" i="5"/>
  <c r="K430" i="5"/>
  <c r="K466" i="5"/>
  <c r="I467" i="5"/>
  <c r="J466" i="5"/>
  <c r="M394" i="5"/>
  <c r="N394" i="5"/>
  <c r="J475" i="5"/>
  <c r="K475" i="5"/>
  <c r="K411" i="5"/>
  <c r="I412" i="5"/>
  <c r="J411" i="5"/>
  <c r="L413" i="5"/>
  <c r="N412" i="5"/>
  <c r="M412" i="5"/>
  <c r="I421" i="5"/>
  <c r="K420" i="5"/>
  <c r="J420" i="5"/>
  <c r="M430" i="5"/>
  <c r="L431" i="5"/>
  <c r="N430" i="5"/>
  <c r="N403" i="5"/>
  <c r="M403" i="5"/>
  <c r="L404" i="5"/>
  <c r="N466" i="5"/>
  <c r="M466" i="5"/>
  <c r="L467" i="5"/>
  <c r="I448" i="5"/>
  <c r="K447" i="5"/>
  <c r="J447" i="5"/>
  <c r="K394" i="5"/>
  <c r="J394" i="5"/>
  <c r="N421" i="5"/>
  <c r="L422" i="5"/>
  <c r="M421" i="5"/>
  <c r="K402" i="5"/>
  <c r="I403" i="5"/>
  <c r="J402" i="5"/>
  <c r="L449" i="5"/>
  <c r="N448" i="5"/>
  <c r="M448" i="5"/>
  <c r="J384" i="5"/>
  <c r="K384" i="5"/>
  <c r="J457" i="5"/>
  <c r="I458" i="5"/>
  <c r="K457" i="5"/>
  <c r="K439" i="5"/>
  <c r="J439" i="5"/>
  <c r="I440" i="5"/>
  <c r="AD223" i="5"/>
  <c r="AF222" i="5"/>
  <c r="AE222" i="5"/>
  <c r="N384" i="5"/>
  <c r="M384" i="5"/>
  <c r="L476" i="5"/>
  <c r="N475" i="5"/>
  <c r="M475" i="5"/>
  <c r="AC234" i="5"/>
  <c r="KW9" i="29" l="1"/>
  <c r="KW8" i="29"/>
  <c r="NH5" i="29"/>
  <c r="KW3" i="29"/>
  <c r="KX12" i="29"/>
  <c r="AH224" i="5"/>
  <c r="AI224" i="5"/>
  <c r="I413" i="5"/>
  <c r="K412" i="5"/>
  <c r="J412" i="5"/>
  <c r="K485" i="5"/>
  <c r="J485" i="5"/>
  <c r="J458" i="5"/>
  <c r="K458" i="5"/>
  <c r="I459" i="5"/>
  <c r="I422" i="5"/>
  <c r="K421" i="5"/>
  <c r="J421" i="5"/>
  <c r="J431" i="5"/>
  <c r="I432" i="5"/>
  <c r="K431" i="5"/>
  <c r="K448" i="5"/>
  <c r="I449" i="5"/>
  <c r="J448" i="5"/>
  <c r="M431" i="5"/>
  <c r="L432" i="5"/>
  <c r="N431" i="5"/>
  <c r="N467" i="5"/>
  <c r="L468" i="5"/>
  <c r="M467" i="5"/>
  <c r="J467" i="5"/>
  <c r="K467" i="5"/>
  <c r="I468" i="5"/>
  <c r="M449" i="5"/>
  <c r="N449" i="5"/>
  <c r="L450" i="5"/>
  <c r="M422" i="5"/>
  <c r="N422" i="5"/>
  <c r="L423" i="5"/>
  <c r="N413" i="5"/>
  <c r="L414" i="5"/>
  <c r="M413" i="5"/>
  <c r="L441" i="5"/>
  <c r="N440" i="5"/>
  <c r="M440" i="5"/>
  <c r="N458" i="5"/>
  <c r="M458" i="5"/>
  <c r="L459" i="5"/>
  <c r="L477" i="5"/>
  <c r="N476" i="5"/>
  <c r="M476" i="5"/>
  <c r="AF223" i="5"/>
  <c r="AD224" i="5"/>
  <c r="AE223" i="5"/>
  <c r="J403" i="5"/>
  <c r="K403" i="5"/>
  <c r="I404" i="5"/>
  <c r="M404" i="5"/>
  <c r="N404" i="5"/>
  <c r="N485" i="5"/>
  <c r="M485" i="5"/>
  <c r="J440" i="5"/>
  <c r="K440" i="5"/>
  <c r="I441" i="5"/>
  <c r="I477" i="5"/>
  <c r="K476" i="5"/>
  <c r="J476" i="5"/>
  <c r="H496" i="5"/>
  <c r="H497" i="5" s="1"/>
  <c r="H498" i="5" s="1"/>
  <c r="H499" i="5" s="1"/>
  <c r="H500" i="5" s="1"/>
  <c r="H501" i="5" s="1"/>
  <c r="H502" i="5" s="1"/>
  <c r="H503" i="5" s="1"/>
  <c r="H504" i="5" s="1"/>
  <c r="H505" i="5" s="1"/>
  <c r="L495" i="5"/>
  <c r="I495" i="5"/>
  <c r="AC235" i="5"/>
  <c r="AG235" i="5" s="1"/>
  <c r="KX9" i="29" l="1"/>
  <c r="KX8" i="29"/>
  <c r="KY12" i="29"/>
  <c r="KX3" i="29"/>
  <c r="NI5" i="29"/>
  <c r="AH235" i="5"/>
  <c r="AI235" i="5"/>
  <c r="AG226" i="5"/>
  <c r="I478" i="5"/>
  <c r="K477" i="5"/>
  <c r="J477" i="5"/>
  <c r="L424" i="5"/>
  <c r="N423" i="5"/>
  <c r="M423" i="5"/>
  <c r="K495" i="5"/>
  <c r="J495" i="5"/>
  <c r="M468" i="5"/>
  <c r="L469" i="5"/>
  <c r="N468" i="5"/>
  <c r="I486" i="5"/>
  <c r="J441" i="5"/>
  <c r="I442" i="5"/>
  <c r="K441" i="5"/>
  <c r="N495" i="5"/>
  <c r="M495" i="5"/>
  <c r="J404" i="5"/>
  <c r="K404" i="5"/>
  <c r="M477" i="5"/>
  <c r="N477" i="5"/>
  <c r="L478" i="5"/>
  <c r="M414" i="5"/>
  <c r="N414" i="5"/>
  <c r="M450" i="5"/>
  <c r="L451" i="5"/>
  <c r="N450" i="5"/>
  <c r="L433" i="5"/>
  <c r="N432" i="5"/>
  <c r="M432" i="5"/>
  <c r="J422" i="5"/>
  <c r="K422" i="5"/>
  <c r="I423" i="5"/>
  <c r="L505" i="5"/>
  <c r="I505" i="5"/>
  <c r="L486" i="5"/>
  <c r="L460" i="5"/>
  <c r="N459" i="5"/>
  <c r="M459" i="5"/>
  <c r="AD235" i="5"/>
  <c r="M441" i="5"/>
  <c r="L442" i="5"/>
  <c r="N441" i="5"/>
  <c r="J468" i="5"/>
  <c r="I469" i="5"/>
  <c r="K468" i="5"/>
  <c r="J449" i="5"/>
  <c r="I450" i="5"/>
  <c r="K449" i="5"/>
  <c r="AF224" i="5"/>
  <c r="AE224" i="5"/>
  <c r="K432" i="5"/>
  <c r="J432" i="5"/>
  <c r="I433" i="5"/>
  <c r="I460" i="5"/>
  <c r="K459" i="5"/>
  <c r="J459" i="5"/>
  <c r="J413" i="5"/>
  <c r="K413" i="5"/>
  <c r="I414" i="5"/>
  <c r="AC236" i="5"/>
  <c r="KY9" i="29" l="1"/>
  <c r="KY8" i="29"/>
  <c r="NJ5" i="29"/>
  <c r="KZ12" i="29"/>
  <c r="KY3" i="29"/>
  <c r="AH226" i="5"/>
  <c r="AI226" i="5"/>
  <c r="AG227" i="5"/>
  <c r="L487" i="5"/>
  <c r="N486" i="5"/>
  <c r="M486" i="5"/>
  <c r="I443" i="5"/>
  <c r="J442" i="5"/>
  <c r="K442" i="5"/>
  <c r="J505" i="5"/>
  <c r="K505" i="5"/>
  <c r="M433" i="5"/>
  <c r="L434" i="5"/>
  <c r="N433" i="5"/>
  <c r="J478" i="5"/>
  <c r="I479" i="5"/>
  <c r="K478" i="5"/>
  <c r="N442" i="5"/>
  <c r="M442" i="5"/>
  <c r="L443" i="5"/>
  <c r="N505" i="5"/>
  <c r="M505" i="5"/>
  <c r="K486" i="5"/>
  <c r="J486" i="5"/>
  <c r="I487" i="5"/>
  <c r="I496" i="5"/>
  <c r="K450" i="5"/>
  <c r="I451" i="5"/>
  <c r="J450" i="5"/>
  <c r="N451" i="5"/>
  <c r="L452" i="5"/>
  <c r="M451" i="5"/>
  <c r="N424" i="5"/>
  <c r="M424" i="5"/>
  <c r="I424" i="5"/>
  <c r="K423" i="5"/>
  <c r="J423" i="5"/>
  <c r="J433" i="5"/>
  <c r="I434" i="5"/>
  <c r="K433" i="5"/>
  <c r="I470" i="5"/>
  <c r="K469" i="5"/>
  <c r="J469" i="5"/>
  <c r="AD226" i="5"/>
  <c r="AE235" i="5"/>
  <c r="AF235" i="5"/>
  <c r="L496" i="5"/>
  <c r="J460" i="5"/>
  <c r="I461" i="5"/>
  <c r="K460" i="5"/>
  <c r="J414" i="5"/>
  <c r="K414" i="5"/>
  <c r="M460" i="5"/>
  <c r="L461" i="5"/>
  <c r="N460" i="5"/>
  <c r="L479" i="5"/>
  <c r="M478" i="5"/>
  <c r="N478" i="5"/>
  <c r="N469" i="5"/>
  <c r="L470" i="5"/>
  <c r="M469" i="5"/>
  <c r="AC237" i="5"/>
  <c r="KZ9" i="29" l="1"/>
  <c r="KZ8" i="29"/>
  <c r="LA12" i="29"/>
  <c r="KZ3" i="29"/>
  <c r="NK5" i="29"/>
  <c r="AH227" i="5"/>
  <c r="AI227" i="5"/>
  <c r="AG228" i="5"/>
  <c r="AE226" i="5"/>
  <c r="AD227" i="5"/>
  <c r="AF226" i="5"/>
  <c r="K424" i="5"/>
  <c r="J424" i="5"/>
  <c r="K479" i="5"/>
  <c r="J479" i="5"/>
  <c r="I480" i="5"/>
  <c r="M452" i="5"/>
  <c r="L453" i="5"/>
  <c r="N452" i="5"/>
  <c r="J451" i="5"/>
  <c r="I452" i="5"/>
  <c r="K451" i="5"/>
  <c r="M479" i="5"/>
  <c r="L480" i="5"/>
  <c r="N479" i="5"/>
  <c r="J470" i="5"/>
  <c r="I471" i="5"/>
  <c r="K470" i="5"/>
  <c r="I497" i="5"/>
  <c r="K496" i="5"/>
  <c r="J496" i="5"/>
  <c r="N434" i="5"/>
  <c r="M434" i="5"/>
  <c r="I444" i="5"/>
  <c r="J443" i="5"/>
  <c r="K443" i="5"/>
  <c r="J461" i="5"/>
  <c r="I462" i="5"/>
  <c r="K461" i="5"/>
  <c r="M496" i="5"/>
  <c r="L497" i="5"/>
  <c r="N496" i="5"/>
  <c r="K487" i="5"/>
  <c r="J487" i="5"/>
  <c r="I488" i="5"/>
  <c r="N443" i="5"/>
  <c r="M443" i="5"/>
  <c r="L444" i="5"/>
  <c r="N461" i="5"/>
  <c r="L462" i="5"/>
  <c r="M461" i="5"/>
  <c r="M470" i="5"/>
  <c r="L471" i="5"/>
  <c r="N470" i="5"/>
  <c r="L488" i="5"/>
  <c r="N487" i="5"/>
  <c r="M487" i="5"/>
  <c r="K434" i="5"/>
  <c r="J434" i="5"/>
  <c r="AC238" i="5"/>
  <c r="LA9" i="29" l="1"/>
  <c r="LA8" i="29"/>
  <c r="LB12" i="29"/>
  <c r="LA3" i="29"/>
  <c r="NL5" i="29"/>
  <c r="AI228" i="5"/>
  <c r="AH228" i="5"/>
  <c r="AG229" i="5"/>
  <c r="K497" i="5"/>
  <c r="J497" i="5"/>
  <c r="I498" i="5"/>
  <c r="K471" i="5"/>
  <c r="J471" i="5"/>
  <c r="I472" i="5"/>
  <c r="K480" i="5"/>
  <c r="J480" i="5"/>
  <c r="I481" i="5"/>
  <c r="M444" i="5"/>
  <c r="N444" i="5"/>
  <c r="K488" i="5"/>
  <c r="J488" i="5"/>
  <c r="I489" i="5"/>
  <c r="N488" i="5"/>
  <c r="M488" i="5"/>
  <c r="L489" i="5"/>
  <c r="K444" i="5"/>
  <c r="J444" i="5"/>
  <c r="I453" i="5"/>
  <c r="K452" i="5"/>
  <c r="J452" i="5"/>
  <c r="J462" i="5"/>
  <c r="K462" i="5"/>
  <c r="I463" i="5"/>
  <c r="M462" i="5"/>
  <c r="N462" i="5"/>
  <c r="L463" i="5"/>
  <c r="N497" i="5"/>
  <c r="M497" i="5"/>
  <c r="L498" i="5"/>
  <c r="AF227" i="5"/>
  <c r="AD228" i="5"/>
  <c r="AE227" i="5"/>
  <c r="L472" i="5"/>
  <c r="N471" i="5"/>
  <c r="M471" i="5"/>
  <c r="L481" i="5"/>
  <c r="N480" i="5"/>
  <c r="M480" i="5"/>
  <c r="N453" i="5"/>
  <c r="L454" i="5"/>
  <c r="M453" i="5"/>
  <c r="AC239" i="5"/>
  <c r="LB9" i="29" l="1"/>
  <c r="LB8" i="29"/>
  <c r="NM5" i="29"/>
  <c r="LB3" i="29"/>
  <c r="LC12" i="29"/>
  <c r="AG230" i="5"/>
  <c r="AH229" i="5"/>
  <c r="AI229" i="5"/>
  <c r="M454" i="5"/>
  <c r="N454" i="5"/>
  <c r="L473" i="5"/>
  <c r="N472" i="5"/>
  <c r="M472" i="5"/>
  <c r="I454" i="5"/>
  <c r="K453" i="5"/>
  <c r="J453" i="5"/>
  <c r="I482" i="5"/>
  <c r="K481" i="5"/>
  <c r="J481" i="5"/>
  <c r="AE228" i="5"/>
  <c r="AD229" i="5"/>
  <c r="AF228" i="5"/>
  <c r="K463" i="5"/>
  <c r="J463" i="5"/>
  <c r="I464" i="5"/>
  <c r="K498" i="5"/>
  <c r="J498" i="5"/>
  <c r="I499" i="5"/>
  <c r="N489" i="5"/>
  <c r="M489" i="5"/>
  <c r="L490" i="5"/>
  <c r="J489" i="5"/>
  <c r="I490" i="5"/>
  <c r="K489" i="5"/>
  <c r="M481" i="5"/>
  <c r="L482" i="5"/>
  <c r="N481" i="5"/>
  <c r="N498" i="5"/>
  <c r="M498" i="5"/>
  <c r="L499" i="5"/>
  <c r="N463" i="5"/>
  <c r="M463" i="5"/>
  <c r="L464" i="5"/>
  <c r="K472" i="5"/>
  <c r="J472" i="5"/>
  <c r="I473" i="5"/>
  <c r="AC240" i="5"/>
  <c r="LC9" i="29" l="1"/>
  <c r="LC8" i="29"/>
  <c r="LC3" i="29"/>
  <c r="LD12" i="29"/>
  <c r="NN5" i="29"/>
  <c r="AG231" i="5"/>
  <c r="AI230" i="5"/>
  <c r="AH230" i="5"/>
  <c r="M464" i="5"/>
  <c r="N464" i="5"/>
  <c r="I474" i="5"/>
  <c r="K473" i="5"/>
  <c r="J473" i="5"/>
  <c r="L500" i="5"/>
  <c r="N499" i="5"/>
  <c r="M499" i="5"/>
  <c r="N482" i="5"/>
  <c r="M482" i="5"/>
  <c r="L483" i="5"/>
  <c r="K490" i="5"/>
  <c r="J490" i="5"/>
  <c r="I491" i="5"/>
  <c r="AE229" i="5"/>
  <c r="AF229" i="5"/>
  <c r="AD230" i="5"/>
  <c r="L491" i="5"/>
  <c r="N490" i="5"/>
  <c r="M490" i="5"/>
  <c r="I500" i="5"/>
  <c r="K499" i="5"/>
  <c r="J499" i="5"/>
  <c r="K454" i="5"/>
  <c r="J454" i="5"/>
  <c r="M473" i="5"/>
  <c r="L474" i="5"/>
  <c r="N473" i="5"/>
  <c r="K482" i="5"/>
  <c r="I483" i="5"/>
  <c r="J482" i="5"/>
  <c r="K464" i="5"/>
  <c r="J464" i="5"/>
  <c r="AC241" i="5"/>
  <c r="LD9" i="29" l="1"/>
  <c r="LD8" i="29"/>
  <c r="LD3" i="29"/>
  <c r="LE12" i="29"/>
  <c r="NO5" i="29"/>
  <c r="AI231" i="5"/>
  <c r="AH231" i="5"/>
  <c r="AG232" i="5"/>
  <c r="I492" i="5"/>
  <c r="K491" i="5"/>
  <c r="J491" i="5"/>
  <c r="M500" i="5"/>
  <c r="L501" i="5"/>
  <c r="N500" i="5"/>
  <c r="AF230" i="5"/>
  <c r="AE230" i="5"/>
  <c r="AD231" i="5"/>
  <c r="K483" i="5"/>
  <c r="J483" i="5"/>
  <c r="I484" i="5"/>
  <c r="I501" i="5"/>
  <c r="K500" i="5"/>
  <c r="J500" i="5"/>
  <c r="N483" i="5"/>
  <c r="M483" i="5"/>
  <c r="L484" i="5"/>
  <c r="K474" i="5"/>
  <c r="J474" i="5"/>
  <c r="N474" i="5"/>
  <c r="M474" i="5"/>
  <c r="N491" i="5"/>
  <c r="M491" i="5"/>
  <c r="L492" i="5"/>
  <c r="AC242" i="5"/>
  <c r="LE9" i="29" l="1"/>
  <c r="LE8" i="29"/>
  <c r="NP5" i="29"/>
  <c r="LF12" i="29"/>
  <c r="LE3" i="29"/>
  <c r="AI232" i="5"/>
  <c r="AH232" i="5"/>
  <c r="AG233" i="5"/>
  <c r="AF231" i="5"/>
  <c r="AD232" i="5"/>
  <c r="AE231" i="5"/>
  <c r="M492" i="5"/>
  <c r="L493" i="5"/>
  <c r="N492" i="5"/>
  <c r="K484" i="5"/>
  <c r="J484" i="5"/>
  <c r="N501" i="5"/>
  <c r="M501" i="5"/>
  <c r="L502" i="5"/>
  <c r="J492" i="5"/>
  <c r="I493" i="5"/>
  <c r="K492" i="5"/>
  <c r="N484" i="5"/>
  <c r="M484" i="5"/>
  <c r="K501" i="5"/>
  <c r="I502" i="5"/>
  <c r="J501" i="5"/>
  <c r="AC243" i="5"/>
  <c r="LF9" i="29" l="1"/>
  <c r="LF8" i="29"/>
  <c r="NQ5" i="29"/>
  <c r="LG12" i="29"/>
  <c r="LF3" i="29"/>
  <c r="AH233" i="5"/>
  <c r="AI233" i="5"/>
  <c r="AG234" i="5"/>
  <c r="J493" i="5"/>
  <c r="I494" i="5"/>
  <c r="K493" i="5"/>
  <c r="K502" i="5"/>
  <c r="J502" i="5"/>
  <c r="I503" i="5"/>
  <c r="AD233" i="5"/>
  <c r="AE232" i="5"/>
  <c r="AF232" i="5"/>
  <c r="M502" i="5"/>
  <c r="L503" i="5"/>
  <c r="N502" i="5"/>
  <c r="N493" i="5"/>
  <c r="M493" i="5"/>
  <c r="L494" i="5"/>
  <c r="AC244" i="5"/>
  <c r="LG9" i="29" l="1"/>
  <c r="LG8" i="29"/>
  <c r="NR5" i="29"/>
  <c r="LG3" i="29"/>
  <c r="LH12" i="29"/>
  <c r="AI234" i="5"/>
  <c r="AH234" i="5"/>
  <c r="N494" i="5"/>
  <c r="M494" i="5"/>
  <c r="AD234" i="5"/>
  <c r="AE233" i="5"/>
  <c r="AF233" i="5"/>
  <c r="J503" i="5"/>
  <c r="I504" i="5"/>
  <c r="K503" i="5"/>
  <c r="L504" i="5"/>
  <c r="N503" i="5"/>
  <c r="M503" i="5"/>
  <c r="K494" i="5"/>
  <c r="J494" i="5"/>
  <c r="AC245" i="5"/>
  <c r="AG245" i="5" s="1"/>
  <c r="LH9" i="29" l="1"/>
  <c r="LH8" i="29"/>
  <c r="NS5" i="29"/>
  <c r="LI12" i="29"/>
  <c r="LH3" i="29"/>
  <c r="AI245" i="5"/>
  <c r="AH245" i="5"/>
  <c r="AG236" i="5"/>
  <c r="M504" i="5"/>
  <c r="N504" i="5"/>
  <c r="K504" i="5"/>
  <c r="J504" i="5"/>
  <c r="AE234" i="5"/>
  <c r="AF234" i="5"/>
  <c r="AD245" i="5"/>
  <c r="AC246" i="5"/>
  <c r="LI9" i="29" l="1"/>
  <c r="LI8" i="29"/>
  <c r="NT5" i="29"/>
  <c r="LJ12" i="29"/>
  <c r="LI3" i="29"/>
  <c r="AG237" i="5"/>
  <c r="AH236" i="5"/>
  <c r="AI236" i="5"/>
  <c r="AF245" i="5"/>
  <c r="AE245" i="5"/>
  <c r="AD236" i="5"/>
  <c r="AC247" i="5"/>
  <c r="LJ9" i="29" l="1"/>
  <c r="LJ8" i="29"/>
  <c r="LJ3" i="29"/>
  <c r="LK12" i="29"/>
  <c r="NU5" i="29"/>
  <c r="AG238" i="5"/>
  <c r="AI237" i="5"/>
  <c r="AH237" i="5"/>
  <c r="AD237" i="5"/>
  <c r="AE236" i="5"/>
  <c r="AF236" i="5"/>
  <c r="AC248" i="5"/>
  <c r="LK9" i="29" l="1"/>
  <c r="LK8" i="29"/>
  <c r="NV5" i="29"/>
  <c r="LK3" i="29"/>
  <c r="LL12" i="29"/>
  <c r="AI238" i="5"/>
  <c r="AG239" i="5"/>
  <c r="AH238" i="5"/>
  <c r="AF237" i="5"/>
  <c r="AD238" i="5"/>
  <c r="AE237" i="5"/>
  <c r="AC249" i="5"/>
  <c r="LL9" i="29" l="1"/>
  <c r="LL8" i="29"/>
  <c r="LL3" i="29"/>
  <c r="LM12" i="29"/>
  <c r="NW5" i="29"/>
  <c r="AI239" i="5"/>
  <c r="AH239" i="5"/>
  <c r="AG240" i="5"/>
  <c r="AD239" i="5"/>
  <c r="AF238" i="5"/>
  <c r="AE238" i="5"/>
  <c r="AC250" i="5"/>
  <c r="LM9" i="29" l="1"/>
  <c r="LM8" i="29"/>
  <c r="NX5" i="29"/>
  <c r="LM3" i="29"/>
  <c r="LN12" i="29"/>
  <c r="AH240" i="5"/>
  <c r="AI240" i="5"/>
  <c r="AG241" i="5"/>
  <c r="AE239" i="5"/>
  <c r="AD240" i="5"/>
  <c r="AF239" i="5"/>
  <c r="AC251" i="5"/>
  <c r="LN9" i="29" l="1"/>
  <c r="LN8" i="29"/>
  <c r="NY5" i="29"/>
  <c r="LO12" i="29"/>
  <c r="LN3" i="29"/>
  <c r="AH241" i="5"/>
  <c r="AI241" i="5"/>
  <c r="AG242" i="5"/>
  <c r="AF240" i="5"/>
  <c r="AD241" i="5"/>
  <c r="AE240" i="5"/>
  <c r="AC252" i="5"/>
  <c r="LO9" i="29" l="1"/>
  <c r="LO8" i="29"/>
  <c r="LP12" i="29"/>
  <c r="LO3" i="29"/>
  <c r="NZ5" i="29"/>
  <c r="AH242" i="5"/>
  <c r="AI242" i="5"/>
  <c r="AG243" i="5"/>
  <c r="AD242" i="5"/>
  <c r="AF241" i="5"/>
  <c r="AE241" i="5"/>
  <c r="AC253" i="5"/>
  <c r="LP9" i="29" l="1"/>
  <c r="LP8" i="29"/>
  <c r="LQ12" i="29"/>
  <c r="LP3" i="29"/>
  <c r="OA5" i="29"/>
  <c r="AI243" i="5"/>
  <c r="AG244" i="5"/>
  <c r="AH243" i="5"/>
  <c r="AF242" i="5"/>
  <c r="AE242" i="5"/>
  <c r="AD243" i="5"/>
  <c r="AC254" i="5"/>
  <c r="LQ9" i="29" l="1"/>
  <c r="LQ8" i="29"/>
  <c r="OB5" i="29"/>
  <c r="LR12" i="29"/>
  <c r="LQ3" i="29"/>
  <c r="AH244" i="5"/>
  <c r="AI244" i="5"/>
  <c r="AF243" i="5"/>
  <c r="AD244" i="5"/>
  <c r="AE243" i="5"/>
  <c r="AC255" i="5"/>
  <c r="AG255" i="5" s="1"/>
  <c r="LR9" i="29" l="1"/>
  <c r="LR8" i="29"/>
  <c r="OC5" i="29"/>
  <c r="LR3" i="29"/>
  <c r="LS12" i="29"/>
  <c r="AH255" i="5"/>
  <c r="AI255" i="5"/>
  <c r="AG246" i="5"/>
  <c r="AE244" i="5"/>
  <c r="AF244" i="5"/>
  <c r="AD255" i="5"/>
  <c r="AC256" i="5"/>
  <c r="LS9" i="29" l="1"/>
  <c r="LS8" i="29"/>
  <c r="OD5" i="29"/>
  <c r="LS3" i="29"/>
  <c r="LT12" i="29"/>
  <c r="AI246" i="5"/>
  <c r="AH246" i="5"/>
  <c r="AG247" i="5"/>
  <c r="AE255" i="5"/>
  <c r="AF255" i="5"/>
  <c r="AD246" i="5"/>
  <c r="AC257" i="5"/>
  <c r="LT9" i="29" l="1"/>
  <c r="LT8" i="29"/>
  <c r="OE5" i="29"/>
  <c r="LT3" i="29"/>
  <c r="LU12" i="29"/>
  <c r="AH247" i="5"/>
  <c r="AI247" i="5"/>
  <c r="AG248" i="5"/>
  <c r="AD247" i="5"/>
  <c r="AF246" i="5"/>
  <c r="AE246" i="5"/>
  <c r="AC258" i="5"/>
  <c r="LU9" i="29" l="1"/>
  <c r="LU8" i="29"/>
  <c r="LU3" i="29"/>
  <c r="LV12" i="29"/>
  <c r="OF5" i="29"/>
  <c r="AG249" i="5"/>
  <c r="AH248" i="5"/>
  <c r="AI248" i="5"/>
  <c r="AF247" i="5"/>
  <c r="AE247" i="5"/>
  <c r="AD248" i="5"/>
  <c r="AC259" i="5"/>
  <c r="LV9" i="29" l="1"/>
  <c r="LV8" i="29"/>
  <c r="LW12" i="29"/>
  <c r="LV3" i="29"/>
  <c r="OG5" i="29"/>
  <c r="AI249" i="5"/>
  <c r="AG250" i="5"/>
  <c r="AH249" i="5"/>
  <c r="AE248" i="5"/>
  <c r="AF248" i="5"/>
  <c r="AD249" i="5"/>
  <c r="AC260" i="5"/>
  <c r="LW9" i="29" l="1"/>
  <c r="LW8" i="29"/>
  <c r="OH5" i="29"/>
  <c r="LW3" i="29"/>
  <c r="LX12" i="29"/>
  <c r="AH250" i="5"/>
  <c r="AG251" i="5"/>
  <c r="AI250" i="5"/>
  <c r="AD250" i="5"/>
  <c r="AF249" i="5"/>
  <c r="AE249" i="5"/>
  <c r="AC261" i="5"/>
  <c r="LX9" i="29" l="1"/>
  <c r="LX8" i="29"/>
  <c r="LY12" i="29"/>
  <c r="LX3" i="29"/>
  <c r="OI5" i="29"/>
  <c r="AI251" i="5"/>
  <c r="AH251" i="5"/>
  <c r="AG252" i="5"/>
  <c r="AF250" i="5"/>
  <c r="AE250" i="5"/>
  <c r="AD251" i="5"/>
  <c r="AC262" i="5"/>
  <c r="LY9" i="29" l="1"/>
  <c r="LY8" i="29"/>
  <c r="LZ12" i="29"/>
  <c r="LY3" i="29"/>
  <c r="OJ5" i="29"/>
  <c r="AI252" i="5"/>
  <c r="AG253" i="5"/>
  <c r="AH252" i="5"/>
  <c r="AF251" i="5"/>
  <c r="AD252" i="5"/>
  <c r="AE251" i="5"/>
  <c r="AC263" i="5"/>
  <c r="LZ9" i="29" l="1"/>
  <c r="LZ8" i="29"/>
  <c r="LZ3" i="29"/>
  <c r="MA12" i="29"/>
  <c r="OK5" i="29"/>
  <c r="AI253" i="5"/>
  <c r="AG254" i="5"/>
  <c r="AH253" i="5"/>
  <c r="AD253" i="5"/>
  <c r="AF252" i="5"/>
  <c r="AE252" i="5"/>
  <c r="AC264" i="5"/>
  <c r="MA9" i="29" l="1"/>
  <c r="MA8" i="29"/>
  <c r="MA3" i="29"/>
  <c r="MB12" i="29"/>
  <c r="OL5" i="29"/>
  <c r="AH254" i="5"/>
  <c r="AI254" i="5"/>
  <c r="AD254" i="5"/>
  <c r="AF253" i="5"/>
  <c r="AE253" i="5"/>
  <c r="AC265" i="5"/>
  <c r="AG265" i="5" s="1"/>
  <c r="MB9" i="29" l="1"/>
  <c r="MB8" i="29"/>
  <c r="MB3" i="29"/>
  <c r="MC12" i="29"/>
  <c r="OM5" i="29"/>
  <c r="AI265" i="5"/>
  <c r="AH265" i="5"/>
  <c r="AG256" i="5"/>
  <c r="AD265" i="5"/>
  <c r="AF254" i="5"/>
  <c r="AE254" i="5"/>
  <c r="AC266" i="5"/>
  <c r="MC9" i="29" l="1"/>
  <c r="MC8" i="29"/>
  <c r="ON5" i="29"/>
  <c r="MC3" i="29"/>
  <c r="MD12" i="29"/>
  <c r="AG257" i="5"/>
  <c r="AH256" i="5"/>
  <c r="AI256" i="5"/>
  <c r="AF265" i="5"/>
  <c r="AE265" i="5"/>
  <c r="AD256" i="5"/>
  <c r="AC267" i="5"/>
  <c r="MD9" i="29" l="1"/>
  <c r="MD8" i="29"/>
  <c r="ME12" i="29"/>
  <c r="MD3" i="29"/>
  <c r="OO5" i="29"/>
  <c r="AH257" i="5"/>
  <c r="AI257" i="5"/>
  <c r="AG258" i="5"/>
  <c r="AE256" i="5"/>
  <c r="AD257" i="5"/>
  <c r="AF256" i="5"/>
  <c r="AC268" i="5"/>
  <c r="ME9" i="29" l="1"/>
  <c r="ME8" i="29"/>
  <c r="OP5" i="29"/>
  <c r="MF12" i="29"/>
  <c r="ME3" i="29"/>
  <c r="AH258" i="5"/>
  <c r="AI258" i="5"/>
  <c r="AG259" i="5"/>
  <c r="AD258" i="5"/>
  <c r="AF257" i="5"/>
  <c r="AE257" i="5"/>
  <c r="AC269" i="5"/>
  <c r="MF9" i="29" l="1"/>
  <c r="MF8" i="29"/>
  <c r="OQ5" i="29"/>
  <c r="MG12" i="29"/>
  <c r="MF3" i="29"/>
  <c r="AH259" i="5"/>
  <c r="AG260" i="5"/>
  <c r="AI259" i="5"/>
  <c r="AF258" i="5"/>
  <c r="AD259" i="5"/>
  <c r="AE258" i="5"/>
  <c r="AC270" i="5"/>
  <c r="MG9" i="29" l="1"/>
  <c r="MG8" i="29"/>
  <c r="MH12" i="29"/>
  <c r="MG3" i="29"/>
  <c r="AH260" i="5"/>
  <c r="AI260" i="5"/>
  <c r="AG261" i="5"/>
  <c r="AF259" i="5"/>
  <c r="AE259" i="5"/>
  <c r="AD260" i="5"/>
  <c r="AC271" i="5"/>
  <c r="MH9" i="29" l="1"/>
  <c r="MH8" i="29"/>
  <c r="MH3" i="29"/>
  <c r="MI12" i="29"/>
  <c r="AH261" i="5"/>
  <c r="AI261" i="5"/>
  <c r="AG262" i="5"/>
  <c r="AD261" i="5"/>
  <c r="AE260" i="5"/>
  <c r="AF260" i="5"/>
  <c r="AC272" i="5"/>
  <c r="MI9" i="29" l="1"/>
  <c r="MI8" i="29"/>
  <c r="MI3" i="29"/>
  <c r="MJ12" i="29"/>
  <c r="AI262" i="5"/>
  <c r="AH262" i="5"/>
  <c r="AG263" i="5"/>
  <c r="AE261" i="5"/>
  <c r="AD262" i="5"/>
  <c r="AF261" i="5"/>
  <c r="AC273" i="5"/>
  <c r="MJ9" i="29" l="1"/>
  <c r="MJ8" i="29"/>
  <c r="MJ3" i="29"/>
  <c r="MK12" i="29"/>
  <c r="AH263" i="5"/>
  <c r="AI263" i="5"/>
  <c r="AG264" i="5"/>
  <c r="AF262" i="5"/>
  <c r="AE262" i="5"/>
  <c r="AD263" i="5"/>
  <c r="AC274" i="5"/>
  <c r="MK9" i="29" l="1"/>
  <c r="MK8" i="29"/>
  <c r="ML12" i="29"/>
  <c r="MK3" i="29"/>
  <c r="AI264" i="5"/>
  <c r="AH264" i="5"/>
  <c r="AF263" i="5"/>
  <c r="AD264" i="5"/>
  <c r="AE263" i="5"/>
  <c r="AC275" i="5"/>
  <c r="AG275" i="5" s="1"/>
  <c r="ML9" i="29" l="1"/>
  <c r="ML8" i="29"/>
  <c r="MM12" i="29"/>
  <c r="ML3" i="29"/>
  <c r="AH275" i="5"/>
  <c r="AI275" i="5"/>
  <c r="AG266" i="5"/>
  <c r="AD275" i="5"/>
  <c r="AE264" i="5"/>
  <c r="AF264" i="5"/>
  <c r="AC276" i="5"/>
  <c r="MM9" i="29" l="1"/>
  <c r="MM8" i="29"/>
  <c r="MN12" i="29"/>
  <c r="MM3" i="29"/>
  <c r="AH266" i="5"/>
  <c r="AI266" i="5"/>
  <c r="AG267" i="5"/>
  <c r="AE275" i="5"/>
  <c r="AF275" i="5"/>
  <c r="AD266" i="5"/>
  <c r="AC277" i="5"/>
  <c r="MN9" i="29" l="1"/>
  <c r="MN8" i="29"/>
  <c r="MO12" i="29"/>
  <c r="MN3" i="29"/>
  <c r="AI267" i="5"/>
  <c r="AG268" i="5"/>
  <c r="AH267" i="5"/>
  <c r="AF266" i="5"/>
  <c r="AE266" i="5"/>
  <c r="AD267" i="5"/>
  <c r="AC278" i="5"/>
  <c r="MO9" i="29" l="1"/>
  <c r="MO8" i="29"/>
  <c r="MP12" i="29"/>
  <c r="MO3" i="29"/>
  <c r="AG269" i="5"/>
  <c r="AH268" i="5"/>
  <c r="AI268" i="5"/>
  <c r="AE267" i="5"/>
  <c r="AF267" i="5"/>
  <c r="AD268" i="5"/>
  <c r="AC279" i="5"/>
  <c r="MP9" i="29" l="1"/>
  <c r="MP8" i="29"/>
  <c r="MP3" i="29"/>
  <c r="MQ12" i="29"/>
  <c r="AH269" i="5"/>
  <c r="AI269" i="5"/>
  <c r="AG270" i="5"/>
  <c r="AD269" i="5"/>
  <c r="AE268" i="5"/>
  <c r="AF268" i="5"/>
  <c r="AC280" i="5"/>
  <c r="MQ9" i="29" l="1"/>
  <c r="MQ8" i="29"/>
  <c r="MQ3" i="29"/>
  <c r="MR12" i="29"/>
  <c r="AH270" i="5"/>
  <c r="AG271" i="5"/>
  <c r="AI270" i="5"/>
  <c r="AE269" i="5"/>
  <c r="AD270" i="5"/>
  <c r="AF269" i="5"/>
  <c r="AC281" i="5"/>
  <c r="MR9" i="29" l="1"/>
  <c r="MR8" i="29"/>
  <c r="MR3" i="29"/>
  <c r="MS12" i="29"/>
  <c r="AH271" i="5"/>
  <c r="AG272" i="5"/>
  <c r="AI271" i="5"/>
  <c r="AD271" i="5"/>
  <c r="AE270" i="5"/>
  <c r="AF270" i="5"/>
  <c r="AC282" i="5"/>
  <c r="MS9" i="29" l="1"/>
  <c r="MS8" i="29"/>
  <c r="MS3" i="29"/>
  <c r="MT12" i="29"/>
  <c r="AI272" i="5"/>
  <c r="AG273" i="5"/>
  <c r="AH272" i="5"/>
  <c r="AE271" i="5"/>
  <c r="AF271" i="5"/>
  <c r="AD272" i="5"/>
  <c r="AC283" i="5"/>
  <c r="MT9" i="29" l="1"/>
  <c r="MT8" i="29"/>
  <c r="MU12" i="29"/>
  <c r="MT3" i="29"/>
  <c r="AI273" i="5"/>
  <c r="AG274" i="5"/>
  <c r="AH273" i="5"/>
  <c r="AE272" i="5"/>
  <c r="AF272" i="5"/>
  <c r="AD273" i="5"/>
  <c r="AC284" i="5"/>
  <c r="MU9" i="29" l="1"/>
  <c r="MU8" i="29"/>
  <c r="MU3" i="29"/>
  <c r="MV12" i="29"/>
  <c r="AH274" i="5"/>
  <c r="AI274" i="5"/>
  <c r="AD274" i="5"/>
  <c r="AF273" i="5"/>
  <c r="AE273" i="5"/>
  <c r="AC285" i="5"/>
  <c r="AG285" i="5" s="1"/>
  <c r="MV9" i="29" l="1"/>
  <c r="MV8" i="29"/>
  <c r="MW12" i="29"/>
  <c r="MV3" i="29"/>
  <c r="AI285" i="5"/>
  <c r="AH285" i="5"/>
  <c r="AG276" i="5"/>
  <c r="AD285" i="5"/>
  <c r="AF274" i="5"/>
  <c r="AE274" i="5"/>
  <c r="AC286" i="5"/>
  <c r="MW9" i="29" l="1"/>
  <c r="MW8" i="29"/>
  <c r="MX12" i="29"/>
  <c r="MW3" i="29"/>
  <c r="AI276" i="5"/>
  <c r="AG277" i="5"/>
  <c r="AH276" i="5"/>
  <c r="AF285" i="5"/>
  <c r="AE285" i="5"/>
  <c r="AD276" i="5"/>
  <c r="AC287" i="5"/>
  <c r="MX9" i="29" l="1"/>
  <c r="MX8" i="29"/>
  <c r="MX3" i="29"/>
  <c r="MY12" i="29"/>
  <c r="AI277" i="5"/>
  <c r="AG278" i="5"/>
  <c r="AH277" i="5"/>
  <c r="AD277" i="5"/>
  <c r="AE276" i="5"/>
  <c r="AF276" i="5"/>
  <c r="AC288" i="5"/>
  <c r="MY9" i="29" l="1"/>
  <c r="MY8" i="29"/>
  <c r="MY3" i="29"/>
  <c r="MZ12" i="29"/>
  <c r="AI278" i="5"/>
  <c r="AH278" i="5"/>
  <c r="AG279" i="5"/>
  <c r="AF277" i="5"/>
  <c r="AE277" i="5"/>
  <c r="AD278" i="5"/>
  <c r="AC289" i="5"/>
  <c r="MZ9" i="29" l="1"/>
  <c r="MZ8" i="29"/>
  <c r="MZ3" i="29"/>
  <c r="NA12" i="29"/>
  <c r="AI279" i="5"/>
  <c r="AG280" i="5"/>
  <c r="AH279" i="5"/>
  <c r="AF278" i="5"/>
  <c r="AE278" i="5"/>
  <c r="AD279" i="5"/>
  <c r="AC290" i="5"/>
  <c r="NA9" i="29" l="1"/>
  <c r="NA8" i="29"/>
  <c r="NB12" i="29"/>
  <c r="NA3" i="29"/>
  <c r="AG281" i="5"/>
  <c r="AI280" i="5"/>
  <c r="AH280" i="5"/>
  <c r="AD280" i="5"/>
  <c r="AE279" i="5"/>
  <c r="AF279" i="5"/>
  <c r="AC291" i="5"/>
  <c r="NB9" i="29" l="1"/>
  <c r="NB8" i="29"/>
  <c r="NC12" i="29"/>
  <c r="NB3" i="29"/>
  <c r="AI281" i="5"/>
  <c r="AG282" i="5"/>
  <c r="AH281" i="5"/>
  <c r="AD281" i="5"/>
  <c r="AE280" i="5"/>
  <c r="AF280" i="5"/>
  <c r="AC292" i="5"/>
  <c r="NC9" i="29" l="1"/>
  <c r="NC8" i="29"/>
  <c r="ND12" i="29"/>
  <c r="NC3" i="29"/>
  <c r="AG283" i="5"/>
  <c r="AH282" i="5"/>
  <c r="AI282" i="5"/>
  <c r="AF281" i="5"/>
  <c r="AD282" i="5"/>
  <c r="AE281" i="5"/>
  <c r="AC293" i="5"/>
  <c r="ND9" i="29" l="1"/>
  <c r="ND8" i="29"/>
  <c r="NE12" i="29"/>
  <c r="ND3" i="29"/>
  <c r="AG284" i="5"/>
  <c r="AI283" i="5"/>
  <c r="AH283" i="5"/>
  <c r="AF282" i="5"/>
  <c r="AE282" i="5"/>
  <c r="AD283" i="5"/>
  <c r="AC294" i="5"/>
  <c r="NE9" i="29" l="1"/>
  <c r="NE8" i="29"/>
  <c r="NF12" i="29"/>
  <c r="NE3" i="29"/>
  <c r="AH284" i="5"/>
  <c r="AI284" i="5"/>
  <c r="AF283" i="5"/>
  <c r="AE283" i="5"/>
  <c r="AD284" i="5"/>
  <c r="AC295" i="5"/>
  <c r="AG295" i="5" s="1"/>
  <c r="NF9" i="29" l="1"/>
  <c r="NF8" i="29"/>
  <c r="NF3" i="29"/>
  <c r="NG12" i="29"/>
  <c r="AH295" i="5"/>
  <c r="AI295" i="5"/>
  <c r="AG286" i="5"/>
  <c r="AD295" i="5"/>
  <c r="AE284" i="5"/>
  <c r="AF284" i="5"/>
  <c r="AC296" i="5"/>
  <c r="NG9" i="29" l="1"/>
  <c r="NG8" i="29"/>
  <c r="NG3" i="29"/>
  <c r="NH12" i="29"/>
  <c r="AH286" i="5"/>
  <c r="AG287" i="5"/>
  <c r="AI286" i="5"/>
  <c r="AF295" i="5"/>
  <c r="AE295" i="5"/>
  <c r="AD286" i="5"/>
  <c r="AC297" i="5"/>
  <c r="NH9" i="29" l="1"/>
  <c r="NH8" i="29"/>
  <c r="NH3" i="29"/>
  <c r="NI12" i="29"/>
  <c r="AH287" i="5"/>
  <c r="AI287" i="5"/>
  <c r="AG288" i="5"/>
  <c r="AD287" i="5"/>
  <c r="AE286" i="5"/>
  <c r="AF286" i="5"/>
  <c r="AC298" i="5"/>
  <c r="NI9" i="29" l="1"/>
  <c r="NI8" i="29"/>
  <c r="NI3" i="29"/>
  <c r="NJ12" i="29"/>
  <c r="AI288" i="5"/>
  <c r="AG289" i="5"/>
  <c r="AH288" i="5"/>
  <c r="AF287" i="5"/>
  <c r="AE287" i="5"/>
  <c r="AD288" i="5"/>
  <c r="AC299" i="5"/>
  <c r="NJ9" i="29" l="1"/>
  <c r="NJ8" i="29"/>
  <c r="NK12" i="29"/>
  <c r="NJ3" i="29"/>
  <c r="AI289" i="5"/>
  <c r="AG290" i="5"/>
  <c r="AH289" i="5"/>
  <c r="AE288" i="5"/>
  <c r="AF288" i="5"/>
  <c r="AD289" i="5"/>
  <c r="AC300" i="5"/>
  <c r="NK9" i="29" l="1"/>
  <c r="NK8" i="29"/>
  <c r="NK3" i="29"/>
  <c r="NL12" i="29"/>
  <c r="AI290" i="5"/>
  <c r="AG291" i="5"/>
  <c r="AH290" i="5"/>
  <c r="AF289" i="5"/>
  <c r="AE289" i="5"/>
  <c r="AD290" i="5"/>
  <c r="AC301" i="5"/>
  <c r="NL9" i="29" l="1"/>
  <c r="NL8" i="29"/>
  <c r="NM12" i="29"/>
  <c r="NL3" i="29"/>
  <c r="AI291" i="5"/>
  <c r="AH291" i="5"/>
  <c r="AG292" i="5"/>
  <c r="AD291" i="5"/>
  <c r="AF290" i="5"/>
  <c r="AE290" i="5"/>
  <c r="AC302" i="5"/>
  <c r="NM9" i="29" l="1"/>
  <c r="NM8" i="29"/>
  <c r="NN12" i="29"/>
  <c r="NM3" i="29"/>
  <c r="AH292" i="5"/>
  <c r="AI292" i="5"/>
  <c r="AG293" i="5"/>
  <c r="AD292" i="5"/>
  <c r="AE291" i="5"/>
  <c r="AF291" i="5"/>
  <c r="AC303" i="5"/>
  <c r="NN9" i="29" l="1"/>
  <c r="NN8" i="29"/>
  <c r="NN3" i="29"/>
  <c r="NO12" i="29"/>
  <c r="AG294" i="5"/>
  <c r="AI293" i="5"/>
  <c r="AH293" i="5"/>
  <c r="AD293" i="5"/>
  <c r="AE292" i="5"/>
  <c r="AF292" i="5"/>
  <c r="AC304" i="5"/>
  <c r="NO9" i="29" l="1"/>
  <c r="NO8" i="29"/>
  <c r="NO3" i="29"/>
  <c r="NP12" i="29"/>
  <c r="AI294" i="5"/>
  <c r="AH294" i="5"/>
  <c r="AF293" i="5"/>
  <c r="AD294" i="5"/>
  <c r="AE293" i="5"/>
  <c r="AC305" i="5"/>
  <c r="AG305" i="5" s="1"/>
  <c r="NP9" i="29" l="1"/>
  <c r="NP8" i="29"/>
  <c r="NP3" i="29"/>
  <c r="NQ12" i="29"/>
  <c r="AI305" i="5"/>
  <c r="AH305" i="5"/>
  <c r="AG296" i="5"/>
  <c r="AD305" i="5"/>
  <c r="AF294" i="5"/>
  <c r="AE294" i="5"/>
  <c r="AC306" i="5"/>
  <c r="NQ9" i="29" l="1"/>
  <c r="NQ8" i="29"/>
  <c r="NQ3" i="29"/>
  <c r="NR12" i="29"/>
  <c r="AH296" i="5"/>
  <c r="AG297" i="5"/>
  <c r="AI296" i="5"/>
  <c r="AE305" i="5"/>
  <c r="AF305" i="5"/>
  <c r="AD296" i="5"/>
  <c r="AC307" i="5"/>
  <c r="NR9" i="29" l="1"/>
  <c r="NR8" i="29"/>
  <c r="NS12" i="29"/>
  <c r="NR3" i="29"/>
  <c r="AI297" i="5"/>
  <c r="AG298" i="5"/>
  <c r="AH297" i="5"/>
  <c r="AF296" i="5"/>
  <c r="AD297" i="5"/>
  <c r="AE296" i="5"/>
  <c r="AC308" i="5"/>
  <c r="NS9" i="29" l="1"/>
  <c r="NS8" i="29"/>
  <c r="NT12" i="29"/>
  <c r="NS3" i="29"/>
  <c r="AH298" i="5"/>
  <c r="AI298" i="5"/>
  <c r="AG299" i="5"/>
  <c r="AF297" i="5"/>
  <c r="AE297" i="5"/>
  <c r="AD298" i="5"/>
  <c r="AC309" i="5"/>
  <c r="NT9" i="29" l="1"/>
  <c r="NT8" i="29"/>
  <c r="NU12" i="29"/>
  <c r="NT3" i="29"/>
  <c r="AI299" i="5"/>
  <c r="AH299" i="5"/>
  <c r="AG300" i="5"/>
  <c r="AF298" i="5"/>
  <c r="AE298" i="5"/>
  <c r="AD299" i="5"/>
  <c r="AC310" i="5"/>
  <c r="NU9" i="29" l="1"/>
  <c r="NU8" i="29"/>
  <c r="NV12" i="29"/>
  <c r="NU3" i="29"/>
  <c r="AH300" i="5"/>
  <c r="AI300" i="5"/>
  <c r="AG301" i="5"/>
  <c r="AD300" i="5"/>
  <c r="AE299" i="5"/>
  <c r="AF299" i="5"/>
  <c r="AC311" i="5"/>
  <c r="NV9" i="29" l="1"/>
  <c r="NV8" i="29"/>
  <c r="NV3" i="29"/>
  <c r="NW12" i="29"/>
  <c r="AH301" i="5"/>
  <c r="AI301" i="5"/>
  <c r="AG302" i="5"/>
  <c r="AD301" i="5"/>
  <c r="AE300" i="5"/>
  <c r="AF300" i="5"/>
  <c r="AC312" i="5"/>
  <c r="NW9" i="29" l="1"/>
  <c r="NW8" i="29"/>
  <c r="NW3" i="29"/>
  <c r="NX12" i="29"/>
  <c r="AH302" i="5"/>
  <c r="AG303" i="5"/>
  <c r="AI302" i="5"/>
  <c r="AE301" i="5"/>
  <c r="AF301" i="5"/>
  <c r="AD302" i="5"/>
  <c r="AC313" i="5"/>
  <c r="NX9" i="29" l="1"/>
  <c r="NX8" i="29"/>
  <c r="NX3" i="29"/>
  <c r="NY12" i="29"/>
  <c r="AG304" i="5"/>
  <c r="AH303" i="5"/>
  <c r="AI303" i="5"/>
  <c r="AE302" i="5"/>
  <c r="AF302" i="5"/>
  <c r="AD303" i="5"/>
  <c r="AC314" i="5"/>
  <c r="NY9" i="29" l="1"/>
  <c r="NY8" i="29"/>
  <c r="NZ12" i="29"/>
  <c r="NY3" i="29"/>
  <c r="E51" i="29"/>
  <c r="AI304" i="5"/>
  <c r="AH304" i="5"/>
  <c r="AD304" i="5"/>
  <c r="AE303" i="5"/>
  <c r="AF303" i="5"/>
  <c r="AC315" i="5"/>
  <c r="AG315" i="5" s="1"/>
  <c r="NZ9" i="29" l="1"/>
  <c r="NZ8" i="29"/>
  <c r="C32" i="29"/>
  <c r="OA12" i="29"/>
  <c r="NZ3" i="29"/>
  <c r="AI315" i="5"/>
  <c r="AH315" i="5"/>
  <c r="AG306" i="5"/>
  <c r="AF304" i="5"/>
  <c r="AE304" i="5"/>
  <c r="AD315" i="5"/>
  <c r="AC316" i="5"/>
  <c r="J22" i="29"/>
  <c r="J21" i="29"/>
  <c r="I22" i="29"/>
  <c r="I21" i="29"/>
  <c r="E50" i="29" l="1"/>
  <c r="E49" i="29"/>
  <c r="OA9" i="29"/>
  <c r="OA8" i="29"/>
  <c r="F25" i="29"/>
  <c r="I32" i="29" s="1"/>
  <c r="C24" i="29"/>
  <c r="F24" i="29"/>
  <c r="Q34" i="29"/>
  <c r="OB12" i="29"/>
  <c r="OA3" i="29"/>
  <c r="AG307" i="5"/>
  <c r="AH306" i="5"/>
  <c r="AI306" i="5"/>
  <c r="AE315" i="5"/>
  <c r="AF315" i="5"/>
  <c r="AD306" i="5"/>
  <c r="AC317" i="5"/>
  <c r="OB9" i="29" l="1"/>
  <c r="OB8" i="29"/>
  <c r="E48" i="29"/>
  <c r="Q33" i="29" s="1"/>
  <c r="J55" i="29"/>
  <c r="E59" i="29"/>
  <c r="E60" i="29" s="1"/>
  <c r="OC12" i="29"/>
  <c r="OB3" i="29"/>
  <c r="AI307" i="5"/>
  <c r="AG308" i="5"/>
  <c r="AH307" i="5"/>
  <c r="AE306" i="5"/>
  <c r="AF306" i="5"/>
  <c r="AD307" i="5"/>
  <c r="AC318" i="5"/>
  <c r="OC9" i="29" l="1"/>
  <c r="OC8" i="29"/>
  <c r="PB18" i="29"/>
  <c r="PJ18" i="29"/>
  <c r="PR18" i="29"/>
  <c r="PZ18" i="29"/>
  <c r="OU18" i="29"/>
  <c r="PC18" i="29"/>
  <c r="QA18" i="29"/>
  <c r="PT18" i="29"/>
  <c r="OW18" i="29"/>
  <c r="PE18" i="29"/>
  <c r="PM18" i="29"/>
  <c r="PU18" i="29"/>
  <c r="PO18" i="29"/>
  <c r="PW18" i="29"/>
  <c r="PY18" i="29"/>
  <c r="OV18" i="29"/>
  <c r="OT18" i="29"/>
  <c r="OX18" i="29"/>
  <c r="PF18" i="29"/>
  <c r="PN18" i="29"/>
  <c r="PV18" i="29"/>
  <c r="PG18" i="29"/>
  <c r="PQ18" i="29"/>
  <c r="PD18" i="29"/>
  <c r="OY18" i="29"/>
  <c r="PK18" i="29"/>
  <c r="OZ18" i="29"/>
  <c r="PH18" i="29"/>
  <c r="PP18" i="29"/>
  <c r="PX18" i="29"/>
  <c r="PA18" i="29"/>
  <c r="PI18" i="29"/>
  <c r="PS18" i="29"/>
  <c r="PL18" i="29"/>
  <c r="O33" i="29"/>
  <c r="J32" i="29"/>
  <c r="F59" i="29"/>
  <c r="I59" i="29"/>
  <c r="OD12" i="29"/>
  <c r="OC3" i="29"/>
  <c r="AH308" i="5"/>
  <c r="AI308" i="5"/>
  <c r="AG309" i="5"/>
  <c r="AE307" i="5"/>
  <c r="AF307" i="5"/>
  <c r="AD308" i="5"/>
  <c r="AC319" i="5"/>
  <c r="OD9" i="29" l="1"/>
  <c r="OD8" i="29"/>
  <c r="OO23" i="29"/>
  <c r="MC23" i="29"/>
  <c r="JQ23" i="29"/>
  <c r="HE23" i="29"/>
  <c r="ES23" i="29"/>
  <c r="CG23" i="29"/>
  <c r="U23" i="29"/>
  <c r="MJ23" i="29"/>
  <c r="JX23" i="29"/>
  <c r="HL23" i="29"/>
  <c r="EZ23" i="29"/>
  <c r="CN23" i="29"/>
  <c r="AB23" i="29"/>
  <c r="MQ23" i="29"/>
  <c r="KE23" i="29"/>
  <c r="HS23" i="29"/>
  <c r="FG23" i="29"/>
  <c r="CU23" i="29"/>
  <c r="AI23" i="29"/>
  <c r="MX23" i="29"/>
  <c r="KL23" i="29"/>
  <c r="HZ23" i="29"/>
  <c r="FN23" i="29"/>
  <c r="DB23" i="29"/>
  <c r="AP23" i="29"/>
  <c r="NE23" i="29"/>
  <c r="KS23" i="29"/>
  <c r="IG23" i="29"/>
  <c r="FU23" i="29"/>
  <c r="DI23" i="29"/>
  <c r="AW23" i="29"/>
  <c r="NS23" i="29"/>
  <c r="LG23" i="29"/>
  <c r="IU23" i="29"/>
  <c r="GI23" i="29"/>
  <c r="DW23" i="29"/>
  <c r="BK23" i="29"/>
  <c r="LV23" i="29"/>
  <c r="BZ23" i="29"/>
  <c r="MU18" i="29"/>
  <c r="KI18" i="29"/>
  <c r="HW18" i="29"/>
  <c r="FK18" i="29"/>
  <c r="CY18" i="29"/>
  <c r="AM18" i="29"/>
  <c r="HX23" i="29"/>
  <c r="OH18" i="29"/>
  <c r="LV18" i="29"/>
  <c r="JJ18" i="29"/>
  <c r="GX18" i="29"/>
  <c r="EL18" i="29"/>
  <c r="BZ18" i="29"/>
  <c r="NZ23" i="29"/>
  <c r="ED23" i="29"/>
  <c r="NI18" i="29"/>
  <c r="KW18" i="29"/>
  <c r="IK18" i="29"/>
  <c r="FY18" i="29"/>
  <c r="DM18" i="29"/>
  <c r="BA18" i="29"/>
  <c r="KB23" i="29"/>
  <c r="AF23" i="29"/>
  <c r="MJ18" i="29"/>
  <c r="JX18" i="29"/>
  <c r="HL18" i="29"/>
  <c r="EZ18" i="29"/>
  <c r="CN18" i="29"/>
  <c r="AB18" i="29"/>
  <c r="GH23" i="29"/>
  <c r="NW18" i="29"/>
  <c r="LK18" i="29"/>
  <c r="IY18" i="29"/>
  <c r="GM18" i="29"/>
  <c r="EA18" i="29"/>
  <c r="BO18" i="29"/>
  <c r="MF23" i="29"/>
  <c r="CJ23" i="29"/>
  <c r="MX18" i="29"/>
  <c r="KL18" i="29"/>
  <c r="HZ18" i="29"/>
  <c r="FN18" i="29"/>
  <c r="DB18" i="29"/>
  <c r="AP18" i="29"/>
  <c r="NE18" i="29"/>
  <c r="OG23" i="29"/>
  <c r="LU23" i="29"/>
  <c r="JI23" i="29"/>
  <c r="GW23" i="29"/>
  <c r="EK23" i="29"/>
  <c r="BY23" i="29"/>
  <c r="ON23" i="29"/>
  <c r="MB23" i="29"/>
  <c r="JP23" i="29"/>
  <c r="HD23" i="29"/>
  <c r="ER23" i="29"/>
  <c r="CF23" i="29"/>
  <c r="T23" i="29"/>
  <c r="MI23" i="29"/>
  <c r="JW23" i="29"/>
  <c r="HK23" i="29"/>
  <c r="EY23" i="29"/>
  <c r="CM23" i="29"/>
  <c r="AA23" i="29"/>
  <c r="MP23" i="29"/>
  <c r="KD23" i="29"/>
  <c r="HR23" i="29"/>
  <c r="FF23" i="29"/>
  <c r="CT23" i="29"/>
  <c r="AH23" i="29"/>
  <c r="MW23" i="29"/>
  <c r="KK23" i="29"/>
  <c r="HY23" i="29"/>
  <c r="FM23" i="29"/>
  <c r="DA23" i="29"/>
  <c r="AO23" i="29"/>
  <c r="NK23" i="29"/>
  <c r="KY23" i="29"/>
  <c r="IM23" i="29"/>
  <c r="GA23" i="29"/>
  <c r="DO23" i="29"/>
  <c r="BC23" i="29"/>
  <c r="KP23" i="29"/>
  <c r="AT23" i="29"/>
  <c r="MM18" i="29"/>
  <c r="KA18" i="29"/>
  <c r="HO18" i="29"/>
  <c r="FC18" i="29"/>
  <c r="CQ18" i="29"/>
  <c r="AE18" i="29"/>
  <c r="GR23" i="29"/>
  <c r="NZ18" i="29"/>
  <c r="LN18" i="29"/>
  <c r="JB18" i="29"/>
  <c r="GP18" i="29"/>
  <c r="ED18" i="29"/>
  <c r="BR18" i="29"/>
  <c r="MT23" i="29"/>
  <c r="CX23" i="29"/>
  <c r="NA18" i="29"/>
  <c r="KO18" i="29"/>
  <c r="IC18" i="29"/>
  <c r="FQ18" i="29"/>
  <c r="DE18" i="29"/>
  <c r="AS18" i="29"/>
  <c r="IV23" i="29"/>
  <c r="ON18" i="29"/>
  <c r="MB18" i="29"/>
  <c r="JP18" i="29"/>
  <c r="HD18" i="29"/>
  <c r="ER18" i="29"/>
  <c r="CF18" i="29"/>
  <c r="T18" i="29"/>
  <c r="FB23" i="29"/>
  <c r="NO18" i="29"/>
  <c r="LC18" i="29"/>
  <c r="IQ18" i="29"/>
  <c r="GE18" i="29"/>
  <c r="DS18" i="29"/>
  <c r="BG18" i="29"/>
  <c r="KZ23" i="29"/>
  <c r="BD23" i="29"/>
  <c r="MP18" i="29"/>
  <c r="KD18" i="29"/>
  <c r="HR18" i="29"/>
  <c r="FF18" i="29"/>
  <c r="CT18" i="29"/>
  <c r="AH18" i="29"/>
  <c r="LY18" i="29"/>
  <c r="CC18" i="29"/>
  <c r="NY23" i="29"/>
  <c r="LM23" i="29"/>
  <c r="JA23" i="29"/>
  <c r="GO23" i="29"/>
  <c r="EC23" i="29"/>
  <c r="BQ23" i="29"/>
  <c r="OF23" i="29"/>
  <c r="LT23" i="29"/>
  <c r="JH23" i="29"/>
  <c r="GV23" i="29"/>
  <c r="EJ23" i="29"/>
  <c r="BX23" i="29"/>
  <c r="OM23" i="29"/>
  <c r="MA23" i="29"/>
  <c r="JO23" i="29"/>
  <c r="HC23" i="29"/>
  <c r="EQ23" i="29"/>
  <c r="CE23" i="29"/>
  <c r="S23" i="29"/>
  <c r="MH23" i="29"/>
  <c r="JV23" i="29"/>
  <c r="HJ23" i="29"/>
  <c r="EX23" i="29"/>
  <c r="CL23" i="29"/>
  <c r="Z23" i="29"/>
  <c r="MO23" i="29"/>
  <c r="KC23" i="29"/>
  <c r="HQ23" i="29"/>
  <c r="FE23" i="29"/>
  <c r="CS23" i="29"/>
  <c r="AG23" i="29"/>
  <c r="NC23" i="29"/>
  <c r="KQ23" i="29"/>
  <c r="IE23" i="29"/>
  <c r="FS23" i="29"/>
  <c r="DG23" i="29"/>
  <c r="AU23" i="29"/>
  <c r="JJ23" i="29"/>
  <c r="OQ18" i="29"/>
  <c r="ME18" i="29"/>
  <c r="JS18" i="29"/>
  <c r="HG18" i="29"/>
  <c r="EU18" i="29"/>
  <c r="CI18" i="29"/>
  <c r="W18" i="29"/>
  <c r="FL23" i="29"/>
  <c r="NR18" i="29"/>
  <c r="LF18" i="29"/>
  <c r="IT18" i="29"/>
  <c r="GH18" i="29"/>
  <c r="DV18" i="29"/>
  <c r="BJ18" i="29"/>
  <c r="LN23" i="29"/>
  <c r="BR23" i="29"/>
  <c r="MS18" i="29"/>
  <c r="KG18" i="29"/>
  <c r="HU18" i="29"/>
  <c r="FI18" i="29"/>
  <c r="CW18" i="29"/>
  <c r="AK18" i="29"/>
  <c r="HP23" i="29"/>
  <c r="OF18" i="29"/>
  <c r="LT18" i="29"/>
  <c r="JH18" i="29"/>
  <c r="GV18" i="29"/>
  <c r="EJ18" i="29"/>
  <c r="BX18" i="29"/>
  <c r="NR23" i="29"/>
  <c r="DV23" i="29"/>
  <c r="NG18" i="29"/>
  <c r="NQ23" i="29"/>
  <c r="LE23" i="29"/>
  <c r="IS23" i="29"/>
  <c r="GG23" i="29"/>
  <c r="DU23" i="29"/>
  <c r="BI23" i="29"/>
  <c r="NX23" i="29"/>
  <c r="LL23" i="29"/>
  <c r="IZ23" i="29"/>
  <c r="GN23" i="29"/>
  <c r="EB23" i="29"/>
  <c r="BP23" i="29"/>
  <c r="OE23" i="29"/>
  <c r="LS23" i="29"/>
  <c r="JG23" i="29"/>
  <c r="GU23" i="29"/>
  <c r="EI23" i="29"/>
  <c r="BW23" i="29"/>
  <c r="OL23" i="29"/>
  <c r="LZ23" i="29"/>
  <c r="JN23" i="29"/>
  <c r="HB23" i="29"/>
  <c r="EP23" i="29"/>
  <c r="CD23" i="29"/>
  <c r="R23" i="29"/>
  <c r="MG23" i="29"/>
  <c r="JU23" i="29"/>
  <c r="HI23" i="29"/>
  <c r="EW23" i="29"/>
  <c r="CK23" i="29"/>
  <c r="Y23" i="29"/>
  <c r="MU23" i="29"/>
  <c r="KI23" i="29"/>
  <c r="HW23" i="29"/>
  <c r="FK23" i="29"/>
  <c r="CY23" i="29"/>
  <c r="AM23" i="29"/>
  <c r="ID23" i="29"/>
  <c r="OI18" i="29"/>
  <c r="LW18" i="29"/>
  <c r="JK18" i="29"/>
  <c r="GY18" i="29"/>
  <c r="EM18" i="29"/>
  <c r="CA18" i="29"/>
  <c r="OB23" i="29"/>
  <c r="EF23" i="29"/>
  <c r="NJ18" i="29"/>
  <c r="KX18" i="29"/>
  <c r="IL18" i="29"/>
  <c r="FZ18" i="29"/>
  <c r="DN18" i="29"/>
  <c r="BB18" i="29"/>
  <c r="KH23" i="29"/>
  <c r="AL23" i="29"/>
  <c r="MK18" i="29"/>
  <c r="JY18" i="29"/>
  <c r="HM18" i="29"/>
  <c r="FA18" i="29"/>
  <c r="CO18" i="29"/>
  <c r="AC18" i="29"/>
  <c r="GJ23" i="29"/>
  <c r="NX18" i="29"/>
  <c r="LL18" i="29"/>
  <c r="IZ18" i="29"/>
  <c r="GN18" i="29"/>
  <c r="EB18" i="29"/>
  <c r="BP18" i="29"/>
  <c r="ML23" i="29"/>
  <c r="CP23" i="29"/>
  <c r="MY18" i="29"/>
  <c r="KM18" i="29"/>
  <c r="IA18" i="29"/>
  <c r="FO18" i="29"/>
  <c r="DC18" i="29"/>
  <c r="AQ18" i="29"/>
  <c r="IN23" i="29"/>
  <c r="OL18" i="29"/>
  <c r="LZ18" i="29"/>
  <c r="JN18" i="29"/>
  <c r="HB18" i="29"/>
  <c r="EP18" i="29"/>
  <c r="CD18" i="29"/>
  <c r="R18" i="29"/>
  <c r="JM18" i="29"/>
  <c r="NI23" i="29"/>
  <c r="KW23" i="29"/>
  <c r="IK23" i="29"/>
  <c r="FY23" i="29"/>
  <c r="DM23" i="29"/>
  <c r="BA23" i="29"/>
  <c r="NP23" i="29"/>
  <c r="LD23" i="29"/>
  <c r="IR23" i="29"/>
  <c r="GF23" i="29"/>
  <c r="DT23" i="29"/>
  <c r="BH23" i="29"/>
  <c r="NW23" i="29"/>
  <c r="LK23" i="29"/>
  <c r="IY23" i="29"/>
  <c r="GM23" i="29"/>
  <c r="EA23" i="29"/>
  <c r="BO23" i="29"/>
  <c r="OD23" i="29"/>
  <c r="LR23" i="29"/>
  <c r="JF23" i="29"/>
  <c r="GT23" i="29"/>
  <c r="EH23" i="29"/>
  <c r="BV23" i="29"/>
  <c r="OK23" i="29"/>
  <c r="LY23" i="29"/>
  <c r="JM23" i="29"/>
  <c r="HA23" i="29"/>
  <c r="EO23" i="29"/>
  <c r="CC23" i="29"/>
  <c r="Q23" i="29"/>
  <c r="MM23" i="29"/>
  <c r="KA23" i="29"/>
  <c r="HO23" i="29"/>
  <c r="FC23" i="29"/>
  <c r="CQ23" i="29"/>
  <c r="AE23" i="29"/>
  <c r="GX23" i="29"/>
  <c r="OA18" i="29"/>
  <c r="LO18" i="29"/>
  <c r="JC18" i="29"/>
  <c r="GQ18" i="29"/>
  <c r="EE18" i="29"/>
  <c r="BS18" i="29"/>
  <c r="MV23" i="29"/>
  <c r="CZ23" i="29"/>
  <c r="NB18" i="29"/>
  <c r="KP18" i="29"/>
  <c r="ID18" i="29"/>
  <c r="FR18" i="29"/>
  <c r="DF18" i="29"/>
  <c r="AT18" i="29"/>
  <c r="JB23" i="29"/>
  <c r="OO18" i="29"/>
  <c r="MC18" i="29"/>
  <c r="JQ18" i="29"/>
  <c r="HE18" i="29"/>
  <c r="ES18" i="29"/>
  <c r="CG18" i="29"/>
  <c r="U18" i="29"/>
  <c r="FD23" i="29"/>
  <c r="NP18" i="29"/>
  <c r="LD18" i="29"/>
  <c r="IR18" i="29"/>
  <c r="GF18" i="29"/>
  <c r="DT18" i="29"/>
  <c r="BH18" i="29"/>
  <c r="LF23" i="29"/>
  <c r="BJ23" i="29"/>
  <c r="MQ18" i="29"/>
  <c r="KE18" i="29"/>
  <c r="HS18" i="29"/>
  <c r="FG18" i="29"/>
  <c r="CU18" i="29"/>
  <c r="AI18" i="29"/>
  <c r="HH23" i="29"/>
  <c r="OD18" i="29"/>
  <c r="LR18" i="29"/>
  <c r="JF18" i="29"/>
  <c r="GT18" i="29"/>
  <c r="EH18" i="29"/>
  <c r="BV18" i="29"/>
  <c r="KX23" i="29"/>
  <c r="IG18" i="29"/>
  <c r="NA23" i="29"/>
  <c r="KO23" i="29"/>
  <c r="IC23" i="29"/>
  <c r="FQ23" i="29"/>
  <c r="DE23" i="29"/>
  <c r="AS23" i="29"/>
  <c r="NH23" i="29"/>
  <c r="KV23" i="29"/>
  <c r="IJ23" i="29"/>
  <c r="FX23" i="29"/>
  <c r="DL23" i="29"/>
  <c r="AZ23" i="29"/>
  <c r="NO23" i="29"/>
  <c r="LC23" i="29"/>
  <c r="IQ23" i="29"/>
  <c r="GE23" i="29"/>
  <c r="DS23" i="29"/>
  <c r="BG23" i="29"/>
  <c r="NV23" i="29"/>
  <c r="LJ23" i="29"/>
  <c r="IX23" i="29"/>
  <c r="GL23" i="29"/>
  <c r="DZ23" i="29"/>
  <c r="BN23" i="29"/>
  <c r="OC23" i="29"/>
  <c r="LQ23" i="29"/>
  <c r="JE23" i="29"/>
  <c r="GS23" i="29"/>
  <c r="EG23" i="29"/>
  <c r="BU23" i="29"/>
  <c r="OQ23" i="29"/>
  <c r="ME23" i="29"/>
  <c r="JS23" i="29"/>
  <c r="HG23" i="29"/>
  <c r="EU23" i="29"/>
  <c r="CI23" i="29"/>
  <c r="W23" i="29"/>
  <c r="FR23" i="29"/>
  <c r="NS18" i="29"/>
  <c r="LG18" i="29"/>
  <c r="IU18" i="29"/>
  <c r="GI18" i="29"/>
  <c r="DW18" i="29"/>
  <c r="BK18" i="29"/>
  <c r="LP23" i="29"/>
  <c r="BT23" i="29"/>
  <c r="MT18" i="29"/>
  <c r="KH18" i="29"/>
  <c r="HV18" i="29"/>
  <c r="FJ18" i="29"/>
  <c r="CX18" i="29"/>
  <c r="MS23" i="29"/>
  <c r="KG23" i="29"/>
  <c r="HU23" i="29"/>
  <c r="FI23" i="29"/>
  <c r="CW23" i="29"/>
  <c r="AK23" i="29"/>
  <c r="MZ23" i="29"/>
  <c r="KN23" i="29"/>
  <c r="IB23" i="29"/>
  <c r="FP23" i="29"/>
  <c r="DD23" i="29"/>
  <c r="AR23" i="29"/>
  <c r="NG23" i="29"/>
  <c r="KU23" i="29"/>
  <c r="II23" i="29"/>
  <c r="FW23" i="29"/>
  <c r="DK23" i="29"/>
  <c r="AY23" i="29"/>
  <c r="NN23" i="29"/>
  <c r="LB23" i="29"/>
  <c r="IP23" i="29"/>
  <c r="GD23" i="29"/>
  <c r="DR23" i="29"/>
  <c r="BF23" i="29"/>
  <c r="NU23" i="29"/>
  <c r="LI23" i="29"/>
  <c r="IW23" i="29"/>
  <c r="GK23" i="29"/>
  <c r="DY23" i="29"/>
  <c r="BM23" i="29"/>
  <c r="OI23" i="29"/>
  <c r="LW23" i="29"/>
  <c r="JK23" i="29"/>
  <c r="GY23" i="29"/>
  <c r="EM23" i="29"/>
  <c r="CA23" i="29"/>
  <c r="OH23" i="29"/>
  <c r="EL23" i="29"/>
  <c r="NK18" i="29"/>
  <c r="KY18" i="29"/>
  <c r="IM18" i="29"/>
  <c r="GA18" i="29"/>
  <c r="DO18" i="29"/>
  <c r="BC18" i="29"/>
  <c r="KJ23" i="29"/>
  <c r="AN23" i="29"/>
  <c r="ML18" i="29"/>
  <c r="JZ18" i="29"/>
  <c r="HN18" i="29"/>
  <c r="FB18" i="29"/>
  <c r="CP18" i="29"/>
  <c r="AD18" i="29"/>
  <c r="GP23" i="29"/>
  <c r="NY18" i="29"/>
  <c r="LM18" i="29"/>
  <c r="JA18" i="29"/>
  <c r="GO18" i="29"/>
  <c r="EC18" i="29"/>
  <c r="BQ18" i="29"/>
  <c r="MN23" i="29"/>
  <c r="CR23" i="29"/>
  <c r="MZ18" i="29"/>
  <c r="KN18" i="29"/>
  <c r="IB18" i="29"/>
  <c r="FP18" i="29"/>
  <c r="DD18" i="29"/>
  <c r="AR18" i="29"/>
  <c r="IT23" i="29"/>
  <c r="OM18" i="29"/>
  <c r="MA18" i="29"/>
  <c r="JO18" i="29"/>
  <c r="HC18" i="29"/>
  <c r="EQ18" i="29"/>
  <c r="CE18" i="29"/>
  <c r="S18" i="29"/>
  <c r="EV23" i="29"/>
  <c r="NN18" i="29"/>
  <c r="LB18" i="29"/>
  <c r="IP18" i="29"/>
  <c r="GD18" i="29"/>
  <c r="DR18" i="29"/>
  <c r="BF18" i="29"/>
  <c r="BB23" i="29"/>
  <c r="MK23" i="29"/>
  <c r="JY23" i="29"/>
  <c r="HM23" i="29"/>
  <c r="FA23" i="29"/>
  <c r="CO23" i="29"/>
  <c r="AC23" i="29"/>
  <c r="MR23" i="29"/>
  <c r="KF23" i="29"/>
  <c r="HT23" i="29"/>
  <c r="FH23" i="29"/>
  <c r="CV23" i="29"/>
  <c r="AJ23" i="29"/>
  <c r="MY23" i="29"/>
  <c r="KM23" i="29"/>
  <c r="IA23" i="29"/>
  <c r="FO23" i="29"/>
  <c r="DC23" i="29"/>
  <c r="AQ23" i="29"/>
  <c r="NF23" i="29"/>
  <c r="KT23" i="29"/>
  <c r="IH23" i="29"/>
  <c r="FV23" i="29"/>
  <c r="DJ23" i="29"/>
  <c r="AX23" i="29"/>
  <c r="NM23" i="29"/>
  <c r="LA23" i="29"/>
  <c r="IO23" i="29"/>
  <c r="GC23" i="29"/>
  <c r="DQ23" i="29"/>
  <c r="NB23" i="29"/>
  <c r="JD23" i="29"/>
  <c r="V18" i="29"/>
  <c r="IS18" i="29"/>
  <c r="LH23" i="29"/>
  <c r="HT18" i="29"/>
  <c r="HN23" i="29"/>
  <c r="II18" i="29"/>
  <c r="BW18" i="29"/>
  <c r="NV18" i="29"/>
  <c r="HJ18" i="29"/>
  <c r="AX18" i="29"/>
  <c r="DI18" i="29"/>
  <c r="LX18" i="29"/>
  <c r="CB18" i="29"/>
  <c r="ET23" i="29"/>
  <c r="GS18" i="29"/>
  <c r="GJ18" i="29"/>
  <c r="KJ18" i="29"/>
  <c r="AN18" i="29"/>
  <c r="NU18" i="29"/>
  <c r="DY18" i="29"/>
  <c r="HF23" i="29"/>
  <c r="GC18" i="29"/>
  <c r="CB23" i="29"/>
  <c r="EV18" i="29"/>
  <c r="GQ23" i="29"/>
  <c r="JV18" i="29"/>
  <c r="DX18" i="29"/>
  <c r="NJ23" i="29"/>
  <c r="IN18" i="29"/>
  <c r="E61" i="29"/>
  <c r="BE23" i="29"/>
  <c r="DF23" i="29"/>
  <c r="OP18" i="29"/>
  <c r="HV23" i="29"/>
  <c r="GW18" i="29"/>
  <c r="DX23" i="29"/>
  <c r="FX18" i="29"/>
  <c r="AD23" i="29"/>
  <c r="HK18" i="29"/>
  <c r="AY18" i="29"/>
  <c r="NF18" i="29"/>
  <c r="GL18" i="29"/>
  <c r="Z18" i="29"/>
  <c r="AW18" i="29"/>
  <c r="KR18" i="29"/>
  <c r="AV18" i="29"/>
  <c r="V23" i="29"/>
  <c r="FM18" i="29"/>
  <c r="CR18" i="29"/>
  <c r="JD18" i="29"/>
  <c r="MN18" i="29"/>
  <c r="MO18" i="29"/>
  <c r="CS18" i="29"/>
  <c r="CH23" i="29"/>
  <c r="EW18" i="29"/>
  <c r="NL18" i="29"/>
  <c r="DP18" i="29"/>
  <c r="LU18" i="29"/>
  <c r="GB23" i="29"/>
  <c r="FT18" i="29"/>
  <c r="EF18" i="29"/>
  <c r="JU18" i="29"/>
  <c r="OA23" i="29"/>
  <c r="NC18" i="29"/>
  <c r="MD18" i="29"/>
  <c r="FJ23" i="29"/>
  <c r="GG18" i="29"/>
  <c r="BL23" i="29"/>
  <c r="FH18" i="29"/>
  <c r="OE18" i="29"/>
  <c r="GU18" i="29"/>
  <c r="AA18" i="29"/>
  <c r="MH18" i="29"/>
  <c r="FV18" i="29"/>
  <c r="FZ23" i="29"/>
  <c r="Q18" i="29"/>
  <c r="JL18" i="29"/>
  <c r="DH23" i="29"/>
  <c r="OC18" i="29"/>
  <c r="EG18" i="29"/>
  <c r="OJ23" i="29"/>
  <c r="HX18" i="29"/>
  <c r="KB18" i="29"/>
  <c r="LI18" i="29"/>
  <c r="BM18" i="29"/>
  <c r="NM18" i="29"/>
  <c r="DQ18" i="29"/>
  <c r="MF18" i="29"/>
  <c r="CJ18" i="29"/>
  <c r="BY18" i="29"/>
  <c r="AV23" i="29"/>
  <c r="OB18" i="29"/>
  <c r="Y18" i="29"/>
  <c r="LO23" i="29"/>
  <c r="KQ18" i="29"/>
  <c r="JR18" i="29"/>
  <c r="OG18" i="29"/>
  <c r="EK18" i="29"/>
  <c r="NH18" i="29"/>
  <c r="DL18" i="29"/>
  <c r="MI18" i="29"/>
  <c r="FW18" i="29"/>
  <c r="NL23" i="29"/>
  <c r="LJ18" i="29"/>
  <c r="EX18" i="29"/>
  <c r="OK18" i="29"/>
  <c r="KR23" i="29"/>
  <c r="IF18" i="29"/>
  <c r="NT18" i="29"/>
  <c r="MW18" i="29"/>
  <c r="DA18" i="29"/>
  <c r="JL23" i="29"/>
  <c r="GR18" i="29"/>
  <c r="FD18" i="29"/>
  <c r="KC18" i="29"/>
  <c r="AG18" i="29"/>
  <c r="MG18" i="29"/>
  <c r="CK18" i="29"/>
  <c r="KZ18" i="29"/>
  <c r="BD18" i="29"/>
  <c r="FS18" i="29"/>
  <c r="DJ18" i="29"/>
  <c r="KK18" i="29"/>
  <c r="HQ18" i="29"/>
  <c r="JC23" i="29"/>
  <c r="IE18" i="29"/>
  <c r="HF18" i="29"/>
  <c r="NQ18" i="29"/>
  <c r="DU18" i="29"/>
  <c r="MR18" i="29"/>
  <c r="CV18" i="29"/>
  <c r="LS18" i="29"/>
  <c r="EY18" i="29"/>
  <c r="JT23" i="29"/>
  <c r="KT18" i="29"/>
  <c r="DZ18" i="29"/>
  <c r="KS18" i="29"/>
  <c r="FT23" i="29"/>
  <c r="GZ18" i="29"/>
  <c r="IV18" i="29"/>
  <c r="LQ18" i="29"/>
  <c r="BU18" i="29"/>
  <c r="EN23" i="29"/>
  <c r="FL18" i="29"/>
  <c r="BL18" i="29"/>
  <c r="IW18" i="29"/>
  <c r="IF23" i="29"/>
  <c r="LA18" i="29"/>
  <c r="BE18" i="29"/>
  <c r="JT18" i="29"/>
  <c r="X18" i="29"/>
  <c r="ET18" i="29"/>
  <c r="HA18" i="29"/>
  <c r="AO18" i="29"/>
  <c r="HP18" i="29"/>
  <c r="KV18" i="29"/>
  <c r="AZ18" i="29"/>
  <c r="KU18" i="29"/>
  <c r="EI18" i="29"/>
  <c r="EE23" i="29"/>
  <c r="DG18" i="29"/>
  <c r="CH18" i="29"/>
  <c r="LE18" i="29"/>
  <c r="BI18" i="29"/>
  <c r="KF18" i="29"/>
  <c r="AJ18" i="29"/>
  <c r="JW18" i="29"/>
  <c r="DK18" i="29"/>
  <c r="DP23" i="29"/>
  <c r="IX18" i="29"/>
  <c r="CL18" i="29"/>
  <c r="FU18" i="29"/>
  <c r="OJ18" i="29"/>
  <c r="EN18" i="29"/>
  <c r="OP23" i="29"/>
  <c r="JE18" i="29"/>
  <c r="ND23" i="29"/>
  <c r="MV18" i="29"/>
  <c r="CZ18" i="29"/>
  <c r="IL23" i="29"/>
  <c r="GK18" i="29"/>
  <c r="AF18" i="29"/>
  <c r="IO18" i="29"/>
  <c r="LX23" i="29"/>
  <c r="HH18" i="29"/>
  <c r="I60" i="29"/>
  <c r="F60" i="29"/>
  <c r="BS23" i="29"/>
  <c r="AU18" i="29"/>
  <c r="AL18" i="29"/>
  <c r="JI18" i="29"/>
  <c r="NT23" i="29"/>
  <c r="IJ18" i="29"/>
  <c r="JZ23" i="29"/>
  <c r="JG18" i="29"/>
  <c r="CM18" i="29"/>
  <c r="X23" i="29"/>
  <c r="IH18" i="29"/>
  <c r="BN18" i="29"/>
  <c r="EO18" i="29"/>
  <c r="ND18" i="29"/>
  <c r="DH18" i="29"/>
  <c r="JR23" i="29"/>
  <c r="HY18" i="29"/>
  <c r="LH18" i="29"/>
  <c r="LP18" i="29"/>
  <c r="BT18" i="29"/>
  <c r="DN23" i="29"/>
  <c r="FE18" i="29"/>
  <c r="MD23" i="29"/>
  <c r="HI18" i="29"/>
  <c r="GZ23" i="29"/>
  <c r="GB18" i="29"/>
  <c r="H59" i="29"/>
  <c r="OD3" i="29"/>
  <c r="OE12" i="29"/>
  <c r="AI309" i="5"/>
  <c r="AG310" i="5"/>
  <c r="AH309" i="5"/>
  <c r="AE308" i="5"/>
  <c r="AD309" i="5"/>
  <c r="AF308" i="5"/>
  <c r="AC320" i="5"/>
  <c r="OE9" i="29" l="1"/>
  <c r="OE8" i="29"/>
  <c r="Q1" i="29"/>
  <c r="R1" i="29"/>
  <c r="Z1" i="29"/>
  <c r="AH1" i="29"/>
  <c r="AP1" i="29"/>
  <c r="AX1" i="29"/>
  <c r="BF1" i="29"/>
  <c r="BN1" i="29"/>
  <c r="BV1" i="29"/>
  <c r="CD1" i="29"/>
  <c r="CL1" i="29"/>
  <c r="CT1" i="29"/>
  <c r="DB1" i="29"/>
  <c r="DJ1" i="29"/>
  <c r="DR1" i="29"/>
  <c r="DZ1" i="29"/>
  <c r="EH1" i="29"/>
  <c r="EP1" i="29"/>
  <c r="EX1" i="29"/>
  <c r="FF1" i="29"/>
  <c r="FN1" i="29"/>
  <c r="FV1" i="29"/>
  <c r="GD1" i="29"/>
  <c r="GL1" i="29"/>
  <c r="GT1" i="29"/>
  <c r="HB1" i="29"/>
  <c r="HJ1" i="29"/>
  <c r="HR1" i="29"/>
  <c r="HZ1" i="29"/>
  <c r="IH1" i="29"/>
  <c r="IP1" i="29"/>
  <c r="IX1" i="29"/>
  <c r="JF1" i="29"/>
  <c r="JN1" i="29"/>
  <c r="JV1" i="29"/>
  <c r="KD1" i="29"/>
  <c r="KL1" i="29"/>
  <c r="KT1" i="29"/>
  <c r="LB1" i="29"/>
  <c r="LJ1" i="29"/>
  <c r="LR1" i="29"/>
  <c r="LZ1" i="29"/>
  <c r="MH1" i="29"/>
  <c r="MP1" i="29"/>
  <c r="MX1" i="29"/>
  <c r="NF1" i="29"/>
  <c r="NN1" i="29"/>
  <c r="NV1" i="29"/>
  <c r="OD1" i="29"/>
  <c r="OL1" i="29"/>
  <c r="AK1" i="29"/>
  <c r="DM1" i="29"/>
  <c r="ES1" i="29"/>
  <c r="FY1" i="29"/>
  <c r="GW1" i="29"/>
  <c r="IC1" i="29"/>
  <c r="JA1" i="29"/>
  <c r="JY1" i="29"/>
  <c r="KO1" i="29"/>
  <c r="LM1" i="29"/>
  <c r="MC1" i="29"/>
  <c r="NA1" i="29"/>
  <c r="NY1" i="29"/>
  <c r="OO1" i="29"/>
  <c r="JK1" i="29"/>
  <c r="LO1" i="29"/>
  <c r="NS1" i="29"/>
  <c r="S1" i="29"/>
  <c r="AA1" i="29"/>
  <c r="AI1" i="29"/>
  <c r="AQ1" i="29"/>
  <c r="AY1" i="29"/>
  <c r="BG1" i="29"/>
  <c r="BO1" i="29"/>
  <c r="BW1" i="29"/>
  <c r="CE1" i="29"/>
  <c r="CM1" i="29"/>
  <c r="CU1" i="29"/>
  <c r="DC1" i="29"/>
  <c r="DK1" i="29"/>
  <c r="DS1" i="29"/>
  <c r="EA1" i="29"/>
  <c r="EI1" i="29"/>
  <c r="EQ1" i="29"/>
  <c r="EY1" i="29"/>
  <c r="FG1" i="29"/>
  <c r="FO1" i="29"/>
  <c r="FW1" i="29"/>
  <c r="GE1" i="29"/>
  <c r="GM1" i="29"/>
  <c r="GU1" i="29"/>
  <c r="HC1" i="29"/>
  <c r="HK1" i="29"/>
  <c r="HS1" i="29"/>
  <c r="IA1" i="29"/>
  <c r="II1" i="29"/>
  <c r="IQ1" i="29"/>
  <c r="IY1" i="29"/>
  <c r="JG1" i="29"/>
  <c r="JO1" i="29"/>
  <c r="JW1" i="29"/>
  <c r="KE1" i="29"/>
  <c r="KM1" i="29"/>
  <c r="KU1" i="29"/>
  <c r="LC1" i="29"/>
  <c r="LK1" i="29"/>
  <c r="LS1" i="29"/>
  <c r="MA1" i="29"/>
  <c r="MI1" i="29"/>
  <c r="MQ1" i="29"/>
  <c r="MY1" i="29"/>
  <c r="NG1" i="29"/>
  <c r="NO1" i="29"/>
  <c r="NW1" i="29"/>
  <c r="OE1" i="29"/>
  <c r="OM1" i="29"/>
  <c r="U1" i="29"/>
  <c r="AS1" i="29"/>
  <c r="BA1" i="29"/>
  <c r="BI1" i="29"/>
  <c r="BQ1" i="29"/>
  <c r="BY1" i="29"/>
  <c r="CG1" i="29"/>
  <c r="CO1" i="29"/>
  <c r="DE1" i="29"/>
  <c r="EC1" i="29"/>
  <c r="FI1" i="29"/>
  <c r="GG1" i="29"/>
  <c r="HE1" i="29"/>
  <c r="HU1" i="29"/>
  <c r="IS1" i="29"/>
  <c r="JQ1" i="29"/>
  <c r="KW1" i="29"/>
  <c r="LU1" i="29"/>
  <c r="MS1" i="29"/>
  <c r="NI1" i="29"/>
  <c r="JS1" i="29"/>
  <c r="KY1" i="29"/>
  <c r="OA1" i="29"/>
  <c r="T1" i="29"/>
  <c r="AB1" i="29"/>
  <c r="AJ1" i="29"/>
  <c r="AR1" i="29"/>
  <c r="AZ1" i="29"/>
  <c r="BH1" i="29"/>
  <c r="BP1" i="29"/>
  <c r="BX1" i="29"/>
  <c r="CF1" i="29"/>
  <c r="CN1" i="29"/>
  <c r="CV1" i="29"/>
  <c r="DD1" i="29"/>
  <c r="DL1" i="29"/>
  <c r="DT1" i="29"/>
  <c r="EB1" i="29"/>
  <c r="EJ1" i="29"/>
  <c r="ER1" i="29"/>
  <c r="EZ1" i="29"/>
  <c r="FH1" i="29"/>
  <c r="FP1" i="29"/>
  <c r="FX1" i="29"/>
  <c r="GF1" i="29"/>
  <c r="GN1" i="29"/>
  <c r="GV1" i="29"/>
  <c r="HD1" i="29"/>
  <c r="HL1" i="29"/>
  <c r="HT1" i="29"/>
  <c r="IB1" i="29"/>
  <c r="IJ1" i="29"/>
  <c r="IR1" i="29"/>
  <c r="IZ1" i="29"/>
  <c r="JH1" i="29"/>
  <c r="JP1" i="29"/>
  <c r="JX1" i="29"/>
  <c r="KF1" i="29"/>
  <c r="KN1" i="29"/>
  <c r="KV1" i="29"/>
  <c r="LD1" i="29"/>
  <c r="LL1" i="29"/>
  <c r="LT1" i="29"/>
  <c r="MB1" i="29"/>
  <c r="MJ1" i="29"/>
  <c r="MR1" i="29"/>
  <c r="MZ1" i="29"/>
  <c r="NH1" i="29"/>
  <c r="NP1" i="29"/>
  <c r="NX1" i="29"/>
  <c r="OF1" i="29"/>
  <c r="ON1" i="29"/>
  <c r="AC1" i="29"/>
  <c r="CW1" i="29"/>
  <c r="DU1" i="29"/>
  <c r="EK1" i="29"/>
  <c r="FA1" i="29"/>
  <c r="FQ1" i="29"/>
  <c r="GO1" i="29"/>
  <c r="HM1" i="29"/>
  <c r="IK1" i="29"/>
  <c r="JI1" i="29"/>
  <c r="KG1" i="29"/>
  <c r="LE1" i="29"/>
  <c r="MK1" i="29"/>
  <c r="NQ1" i="29"/>
  <c r="OG1" i="29"/>
  <c r="JC1" i="29"/>
  <c r="KQ1" i="29"/>
  <c r="LW1" i="29"/>
  <c r="MM1" i="29"/>
  <c r="NC1" i="29"/>
  <c r="OI1" i="29"/>
  <c r="V1" i="29"/>
  <c r="AD1" i="29"/>
  <c r="AL1" i="29"/>
  <c r="AT1" i="29"/>
  <c r="BB1" i="29"/>
  <c r="BJ1" i="29"/>
  <c r="BR1" i="29"/>
  <c r="BZ1" i="29"/>
  <c r="CH1" i="29"/>
  <c r="CP1" i="29"/>
  <c r="CX1" i="29"/>
  <c r="DF1" i="29"/>
  <c r="DN1" i="29"/>
  <c r="DV1" i="29"/>
  <c r="ED1" i="29"/>
  <c r="EL1" i="29"/>
  <c r="ET1" i="29"/>
  <c r="FB1" i="29"/>
  <c r="FJ1" i="29"/>
  <c r="FR1" i="29"/>
  <c r="FZ1" i="29"/>
  <c r="GH1" i="29"/>
  <c r="GP1" i="29"/>
  <c r="GX1" i="29"/>
  <c r="HF1" i="29"/>
  <c r="HN1" i="29"/>
  <c r="HV1" i="29"/>
  <c r="ID1" i="29"/>
  <c r="IL1" i="29"/>
  <c r="IT1" i="29"/>
  <c r="JB1" i="29"/>
  <c r="JJ1" i="29"/>
  <c r="JR1" i="29"/>
  <c r="JZ1" i="29"/>
  <c r="KH1" i="29"/>
  <c r="KP1" i="29"/>
  <c r="KX1" i="29"/>
  <c r="LF1" i="29"/>
  <c r="LN1" i="29"/>
  <c r="LV1" i="29"/>
  <c r="MD1" i="29"/>
  <c r="ML1" i="29"/>
  <c r="MT1" i="29"/>
  <c r="NB1" i="29"/>
  <c r="NJ1" i="29"/>
  <c r="NR1" i="29"/>
  <c r="NZ1" i="29"/>
  <c r="OH1" i="29"/>
  <c r="OP1" i="29"/>
  <c r="W1" i="29"/>
  <c r="AE1" i="29"/>
  <c r="AM1" i="29"/>
  <c r="AU1" i="29"/>
  <c r="BC1" i="29"/>
  <c r="BK1" i="29"/>
  <c r="BS1" i="29"/>
  <c r="CA1" i="29"/>
  <c r="CI1" i="29"/>
  <c r="CQ1" i="29"/>
  <c r="CY1" i="29"/>
  <c r="DG1" i="29"/>
  <c r="DO1" i="29"/>
  <c r="DW1" i="29"/>
  <c r="EE1" i="29"/>
  <c r="EM1" i="29"/>
  <c r="EU1" i="29"/>
  <c r="FC1" i="29"/>
  <c r="FK1" i="29"/>
  <c r="FS1" i="29"/>
  <c r="GA1" i="29"/>
  <c r="GI1" i="29"/>
  <c r="GQ1" i="29"/>
  <c r="GY1" i="29"/>
  <c r="HG1" i="29"/>
  <c r="HO1" i="29"/>
  <c r="HW1" i="29"/>
  <c r="IE1" i="29"/>
  <c r="IM1" i="29"/>
  <c r="IU1" i="29"/>
  <c r="KA1" i="29"/>
  <c r="KI1" i="29"/>
  <c r="LG1" i="29"/>
  <c r="ME1" i="29"/>
  <c r="MU1" i="29"/>
  <c r="NK1" i="29"/>
  <c r="X1" i="29"/>
  <c r="BD1" i="29"/>
  <c r="CJ1" i="29"/>
  <c r="DP1" i="29"/>
  <c r="EV1" i="29"/>
  <c r="GB1" i="29"/>
  <c r="HH1" i="29"/>
  <c r="IN1" i="29"/>
  <c r="JT1" i="29"/>
  <c r="KZ1" i="29"/>
  <c r="MF1" i="29"/>
  <c r="NL1" i="29"/>
  <c r="OQ1" i="29"/>
  <c r="BL1" i="29"/>
  <c r="GJ1" i="29"/>
  <c r="IV1" i="29"/>
  <c r="LH1" i="29"/>
  <c r="NT1" i="29"/>
  <c r="BM1" i="29"/>
  <c r="DY1" i="29"/>
  <c r="FE1" i="29"/>
  <c r="GK1" i="29"/>
  <c r="HQ1" i="29"/>
  <c r="IW1" i="29"/>
  <c r="KC1" i="29"/>
  <c r="LI1" i="29"/>
  <c r="MO1" i="29"/>
  <c r="NU1" i="29"/>
  <c r="CB1" i="29"/>
  <c r="IF1" i="29"/>
  <c r="ND1" i="29"/>
  <c r="DI1" i="29"/>
  <c r="EO1" i="29"/>
  <c r="IG1" i="29"/>
  <c r="LY1" i="29"/>
  <c r="Y1" i="29"/>
  <c r="BE1" i="29"/>
  <c r="CK1" i="29"/>
  <c r="DQ1" i="29"/>
  <c r="EW1" i="29"/>
  <c r="GC1" i="29"/>
  <c r="HI1" i="29"/>
  <c r="IO1" i="29"/>
  <c r="JU1" i="29"/>
  <c r="LA1" i="29"/>
  <c r="MG1" i="29"/>
  <c r="NM1" i="29"/>
  <c r="AF1" i="29"/>
  <c r="CR1" i="29"/>
  <c r="DX1" i="29"/>
  <c r="FD1" i="29"/>
  <c r="HP1" i="29"/>
  <c r="KB1" i="29"/>
  <c r="MN1" i="29"/>
  <c r="AG1" i="29"/>
  <c r="CS1" i="29"/>
  <c r="LQ1" i="29"/>
  <c r="MW1" i="29"/>
  <c r="OC1" i="29"/>
  <c r="AV1" i="29"/>
  <c r="DH1" i="29"/>
  <c r="FT1" i="29"/>
  <c r="JL1" i="29"/>
  <c r="LX1" i="29"/>
  <c r="AW1" i="29"/>
  <c r="FU1" i="29"/>
  <c r="JM1" i="29"/>
  <c r="NE1" i="29"/>
  <c r="OK1" i="29"/>
  <c r="AN1" i="29"/>
  <c r="BT1" i="29"/>
  <c r="CZ1" i="29"/>
  <c r="EF1" i="29"/>
  <c r="FL1" i="29"/>
  <c r="GR1" i="29"/>
  <c r="HX1" i="29"/>
  <c r="JD1" i="29"/>
  <c r="KJ1" i="29"/>
  <c r="LP1" i="29"/>
  <c r="MV1" i="29"/>
  <c r="OB1" i="29"/>
  <c r="AO1" i="29"/>
  <c r="BU1" i="29"/>
  <c r="DA1" i="29"/>
  <c r="EG1" i="29"/>
  <c r="FM1" i="29"/>
  <c r="GS1" i="29"/>
  <c r="HY1" i="29"/>
  <c r="JE1" i="29"/>
  <c r="KK1" i="29"/>
  <c r="EN1" i="29"/>
  <c r="GZ1" i="29"/>
  <c r="KR1" i="29"/>
  <c r="OJ1" i="29"/>
  <c r="CC1" i="29"/>
  <c r="HA1" i="29"/>
  <c r="KS1" i="29"/>
  <c r="MQ2" i="29"/>
  <c r="KE2" i="29"/>
  <c r="HS2" i="29"/>
  <c r="FG2" i="29"/>
  <c r="CU2" i="29"/>
  <c r="AI2" i="29"/>
  <c r="ID2" i="29"/>
  <c r="AZ2" i="29"/>
  <c r="MP2" i="29"/>
  <c r="KD2" i="29"/>
  <c r="HR2" i="29"/>
  <c r="FF2" i="29"/>
  <c r="CT2" i="29"/>
  <c r="AH2" i="29"/>
  <c r="HF2" i="29"/>
  <c r="ON2" i="29"/>
  <c r="OK2" i="29"/>
  <c r="LY2" i="29"/>
  <c r="JM2" i="29"/>
  <c r="HA2" i="29"/>
  <c r="EO2" i="29"/>
  <c r="CC2" i="29"/>
  <c r="Q2" i="29"/>
  <c r="CP2" i="29"/>
  <c r="EJ2" i="29"/>
  <c r="MV2" i="29"/>
  <c r="KJ2" i="29"/>
  <c r="HX2" i="29"/>
  <c r="FL2" i="29"/>
  <c r="CZ2" i="29"/>
  <c r="AN2" i="29"/>
  <c r="HV2" i="29"/>
  <c r="OF2" i="29"/>
  <c r="AB2" i="29"/>
  <c r="MU2" i="29"/>
  <c r="KI2" i="29"/>
  <c r="HW2" i="29"/>
  <c r="FK2" i="29"/>
  <c r="CY2" i="29"/>
  <c r="AM2" i="29"/>
  <c r="IL2" i="29"/>
  <c r="MR2" i="29"/>
  <c r="OG2" i="29"/>
  <c r="LU2" i="29"/>
  <c r="JI2" i="29"/>
  <c r="GW2" i="29"/>
  <c r="EK2" i="29"/>
  <c r="BY2" i="29"/>
  <c r="MI2" i="29"/>
  <c r="JW2" i="29"/>
  <c r="HK2" i="29"/>
  <c r="EY2" i="29"/>
  <c r="CM2" i="29"/>
  <c r="AA2" i="29"/>
  <c r="GX2" i="29"/>
  <c r="NX2" i="29"/>
  <c r="MH2" i="29"/>
  <c r="JV2" i="29"/>
  <c r="HJ2" i="29"/>
  <c r="EX2" i="29"/>
  <c r="CL2" i="29"/>
  <c r="Z2" i="29"/>
  <c r="FR2" i="29"/>
  <c r="MB2" i="29"/>
  <c r="OC2" i="29"/>
  <c r="LQ2" i="29"/>
  <c r="JE2" i="29"/>
  <c r="GS2" i="29"/>
  <c r="EG2" i="29"/>
  <c r="BU2" i="29"/>
  <c r="NR2" i="29"/>
  <c r="BB2" i="29"/>
  <c r="CF2" i="29"/>
  <c r="MN2" i="29"/>
  <c r="KB2" i="29"/>
  <c r="HP2" i="29"/>
  <c r="FD2" i="29"/>
  <c r="CR2" i="29"/>
  <c r="AF2" i="29"/>
  <c r="GH2" i="29"/>
  <c r="LT2" i="29"/>
  <c r="MM2" i="29"/>
  <c r="KA2" i="29"/>
  <c r="HO2" i="29"/>
  <c r="FC2" i="29"/>
  <c r="CQ2" i="29"/>
  <c r="AE2" i="29"/>
  <c r="GP2" i="29"/>
  <c r="KN2" i="29"/>
  <c r="NY2" i="29"/>
  <c r="LM2" i="29"/>
  <c r="JA2" i="29"/>
  <c r="GO2" i="29"/>
  <c r="EC2" i="29"/>
  <c r="BQ2" i="29"/>
  <c r="OM2" i="29"/>
  <c r="MA2" i="29"/>
  <c r="JO2" i="29"/>
  <c r="HC2" i="29"/>
  <c r="EQ2" i="29"/>
  <c r="CE2" i="29"/>
  <c r="S2" i="29"/>
  <c r="FJ2" i="29"/>
  <c r="MJ2" i="29"/>
  <c r="OL2" i="29"/>
  <c r="LZ2" i="29"/>
  <c r="JN2" i="29"/>
  <c r="HB2" i="29"/>
  <c r="EP2" i="29"/>
  <c r="CD2" i="29"/>
  <c r="R2" i="29"/>
  <c r="EL2" i="29"/>
  <c r="JX2" i="29"/>
  <c r="NU2" i="29"/>
  <c r="LI2" i="29"/>
  <c r="IW2" i="29"/>
  <c r="GK2" i="29"/>
  <c r="DY2" i="29"/>
  <c r="BM2" i="29"/>
  <c r="MD2" i="29"/>
  <c r="AJ2" i="29"/>
  <c r="MF2" i="29"/>
  <c r="JT2" i="29"/>
  <c r="HH2" i="29"/>
  <c r="EV2" i="29"/>
  <c r="CJ2" i="29"/>
  <c r="X2" i="29"/>
  <c r="ET2" i="29"/>
  <c r="KF2" i="29"/>
  <c r="OQ2" i="29"/>
  <c r="ME2" i="29"/>
  <c r="JS2" i="29"/>
  <c r="HG2" i="29"/>
  <c r="EU2" i="29"/>
  <c r="CI2" i="29"/>
  <c r="W2" i="29"/>
  <c r="FB2" i="29"/>
  <c r="IZ2" i="29"/>
  <c r="OE2" i="29"/>
  <c r="LS2" i="29"/>
  <c r="JG2" i="29"/>
  <c r="GU2" i="29"/>
  <c r="EI2" i="29"/>
  <c r="BW2" i="29"/>
  <c r="DV2" i="29"/>
  <c r="KV2" i="29"/>
  <c r="OD2" i="29"/>
  <c r="LR2" i="29"/>
  <c r="JF2" i="29"/>
  <c r="GT2" i="29"/>
  <c r="EH2" i="29"/>
  <c r="BV2" i="29"/>
  <c r="CX2" i="29"/>
  <c r="HT2" i="29"/>
  <c r="NM2" i="29"/>
  <c r="LA2" i="29"/>
  <c r="IO2" i="29"/>
  <c r="GC2" i="29"/>
  <c r="DQ2" i="29"/>
  <c r="BE2" i="29"/>
  <c r="KP2" i="29"/>
  <c r="MZ2" i="29"/>
  <c r="OJ2" i="29"/>
  <c r="LX2" i="29"/>
  <c r="JL2" i="29"/>
  <c r="GZ2" i="29"/>
  <c r="EN2" i="29"/>
  <c r="CB2" i="29"/>
  <c r="DF2" i="29"/>
  <c r="IR2" i="29"/>
  <c r="OI2" i="29"/>
  <c r="LW2" i="29"/>
  <c r="JK2" i="29"/>
  <c r="GY2" i="29"/>
  <c r="EM2" i="29"/>
  <c r="CA2" i="29"/>
  <c r="DN2" i="29"/>
  <c r="GV2" i="29"/>
  <c r="NI2" i="29"/>
  <c r="KW2" i="29"/>
  <c r="IK2" i="29"/>
  <c r="FY2" i="29"/>
  <c r="DM2" i="29"/>
  <c r="BA2" i="29"/>
  <c r="NW2" i="29"/>
  <c r="LK2" i="29"/>
  <c r="IY2" i="29"/>
  <c r="GM2" i="29"/>
  <c r="EA2" i="29"/>
  <c r="BO2" i="29"/>
  <c r="NZ2" i="29"/>
  <c r="CH2" i="29"/>
  <c r="IJ2" i="29"/>
  <c r="NV2" i="29"/>
  <c r="LJ2" i="29"/>
  <c r="IX2" i="29"/>
  <c r="NO2" i="29"/>
  <c r="LC2" i="29"/>
  <c r="IQ2" i="29"/>
  <c r="GE2" i="29"/>
  <c r="DS2" i="29"/>
  <c r="BG2" i="29"/>
  <c r="ML2" i="29"/>
  <c r="AT2" i="29"/>
  <c r="GN2" i="29"/>
  <c r="NN2" i="29"/>
  <c r="LB2" i="29"/>
  <c r="IP2" i="29"/>
  <c r="GD2" i="29"/>
  <c r="DR2" i="29"/>
  <c r="BF2" i="29"/>
  <c r="LV2" i="29"/>
  <c r="AD2" i="29"/>
  <c r="DT2" i="29"/>
  <c r="MW2" i="29"/>
  <c r="KK2" i="29"/>
  <c r="HY2" i="29"/>
  <c r="FM2" i="29"/>
  <c r="DA2" i="29"/>
  <c r="AO2" i="29"/>
  <c r="HN2" i="29"/>
  <c r="JP2" i="29"/>
  <c r="NT2" i="29"/>
  <c r="LH2" i="29"/>
  <c r="IV2" i="29"/>
  <c r="GJ2" i="29"/>
  <c r="DX2" i="29"/>
  <c r="BL2" i="29"/>
  <c r="NB2" i="29"/>
  <c r="V2" i="29"/>
  <c r="FH2" i="29"/>
  <c r="NS2" i="29"/>
  <c r="LG2" i="29"/>
  <c r="IU2" i="29"/>
  <c r="GI2" i="29"/>
  <c r="DW2" i="29"/>
  <c r="BK2" i="29"/>
  <c r="MT2" i="29"/>
  <c r="AL2" i="29"/>
  <c r="DD2" i="29"/>
  <c r="MS2" i="29"/>
  <c r="KG2" i="29"/>
  <c r="HU2" i="29"/>
  <c r="FI2" i="29"/>
  <c r="CW2" i="29"/>
  <c r="AK2" i="29"/>
  <c r="NG2" i="29"/>
  <c r="KU2" i="29"/>
  <c r="II2" i="29"/>
  <c r="FW2" i="29"/>
  <c r="DK2" i="29"/>
  <c r="AY2" i="29"/>
  <c r="MY2" i="29"/>
  <c r="KM2" i="29"/>
  <c r="IA2" i="29"/>
  <c r="FO2" i="29"/>
  <c r="DC2" i="29"/>
  <c r="AQ2" i="29"/>
  <c r="JZ2" i="29"/>
  <c r="CV2" i="29"/>
  <c r="MX2" i="29"/>
  <c r="KL2" i="29"/>
  <c r="HZ2" i="29"/>
  <c r="FN2" i="29"/>
  <c r="DB2" i="29"/>
  <c r="AP2" i="29"/>
  <c r="IT2" i="29"/>
  <c r="MG2" i="29"/>
  <c r="JU2" i="29"/>
  <c r="HI2" i="29"/>
  <c r="EW2" i="29"/>
  <c r="CK2" i="29"/>
  <c r="Y2" i="29"/>
  <c r="ED2" i="29"/>
  <c r="GF2" i="29"/>
  <c r="ND2" i="29"/>
  <c r="KR2" i="29"/>
  <c r="IF2" i="29"/>
  <c r="FT2" i="29"/>
  <c r="DH2" i="29"/>
  <c r="AV2" i="29"/>
  <c r="JR2" i="29"/>
  <c r="BX2" i="29"/>
  <c r="NC2" i="29"/>
  <c r="KQ2" i="29"/>
  <c r="IE2" i="29"/>
  <c r="FS2" i="29"/>
  <c r="DG2" i="29"/>
  <c r="AU2" i="29"/>
  <c r="NF2" i="29"/>
  <c r="AX2" i="29"/>
  <c r="MO2" i="29"/>
  <c r="CS2" i="29"/>
  <c r="FZ2" i="29"/>
  <c r="NL2" i="29"/>
  <c r="DP2" i="29"/>
  <c r="LN2" i="29"/>
  <c r="GA2" i="29"/>
  <c r="OO2" i="29"/>
  <c r="JQ2" i="29"/>
  <c r="ES2" i="29"/>
  <c r="U2" i="29"/>
  <c r="LL2" i="29"/>
  <c r="KT2" i="29"/>
  <c r="KS2" i="29"/>
  <c r="AW2" i="29"/>
  <c r="LP2" i="29"/>
  <c r="BT2" i="29"/>
  <c r="BJ2" i="29"/>
  <c r="OA2" i="29"/>
  <c r="EE2" i="29"/>
  <c r="OH2" i="29"/>
  <c r="NP2" i="29"/>
  <c r="NQ2" i="29"/>
  <c r="IS2" i="29"/>
  <c r="DU2" i="29"/>
  <c r="JH2" i="29"/>
  <c r="F61" i="29"/>
  <c r="IH2" i="29"/>
  <c r="KC2" i="29"/>
  <c r="AG2" i="29"/>
  <c r="KZ2" i="29"/>
  <c r="BD2" i="29"/>
  <c r="NK2" i="29"/>
  <c r="DO2" i="29"/>
  <c r="LF2" i="29"/>
  <c r="ER2" i="29"/>
  <c r="NA2" i="29"/>
  <c r="IC2" i="29"/>
  <c r="DE2" i="29"/>
  <c r="IB2" i="29"/>
  <c r="KX2" i="29"/>
  <c r="GL2" i="29"/>
  <c r="FP2" i="29"/>
  <c r="IG2" i="29"/>
  <c r="LD2" i="29"/>
  <c r="JD2" i="29"/>
  <c r="LO2" i="29"/>
  <c r="BS2" i="29"/>
  <c r="JJ2" i="29"/>
  <c r="BH2" i="29"/>
  <c r="MK2" i="29"/>
  <c r="HM2" i="29"/>
  <c r="CO2" i="29"/>
  <c r="FX2" i="29"/>
  <c r="FV2" i="29"/>
  <c r="BP2" i="29"/>
  <c r="HQ2" i="29"/>
  <c r="HL2" i="29"/>
  <c r="IN2" i="29"/>
  <c r="KY2" i="29"/>
  <c r="BC2" i="29"/>
  <c r="BZ2" i="29"/>
  <c r="T2" i="29"/>
  <c r="MC2" i="29"/>
  <c r="HE2" i="29"/>
  <c r="CG2" i="29"/>
  <c r="EB2" i="29"/>
  <c r="DZ2" i="29"/>
  <c r="NJ2" i="29"/>
  <c r="FU2" i="29"/>
  <c r="GR2" i="29"/>
  <c r="HD2" i="29"/>
  <c r="JC2" i="29"/>
  <c r="LE2" i="29"/>
  <c r="GG2" i="29"/>
  <c r="BI2" i="29"/>
  <c r="CN2" i="29"/>
  <c r="EZ2" i="29"/>
  <c r="DJ2" i="29"/>
  <c r="KH2" i="29"/>
  <c r="FE2" i="29"/>
  <c r="GB2" i="29"/>
  <c r="DL2" i="29"/>
  <c r="IM2" i="29"/>
  <c r="KO2" i="29"/>
  <c r="FQ2" i="29"/>
  <c r="AS2" i="29"/>
  <c r="AR2" i="29"/>
  <c r="I61" i="29"/>
  <c r="BN2" i="29"/>
  <c r="BR2" i="29"/>
  <c r="NE2" i="29"/>
  <c r="DI2" i="29"/>
  <c r="JB2" i="29"/>
  <c r="OB2" i="29"/>
  <c r="EF2" i="29"/>
  <c r="OP2" i="29"/>
  <c r="GQ2" i="29"/>
  <c r="JY2" i="29"/>
  <c r="FA2" i="29"/>
  <c r="AC2" i="29"/>
  <c r="NH2" i="29"/>
  <c r="H60" i="29"/>
  <c r="OE3" i="29"/>
  <c r="OF12" i="29"/>
  <c r="AG311" i="5"/>
  <c r="AI310" i="5"/>
  <c r="AH310" i="5"/>
  <c r="AD310" i="5"/>
  <c r="AE309" i="5"/>
  <c r="AF309" i="5"/>
  <c r="AC321" i="5"/>
  <c r="Q37" i="29" l="1"/>
  <c r="Q22" i="29"/>
  <c r="AW22" i="29"/>
  <c r="EQ22" i="29"/>
  <c r="X22" i="29"/>
  <c r="HA22" i="29"/>
  <c r="CC22" i="29"/>
  <c r="LP22" i="29"/>
  <c r="JL22" i="29"/>
  <c r="NM22" i="29"/>
  <c r="ND22" i="29"/>
  <c r="GJ22" i="29"/>
  <c r="MU22" i="29"/>
  <c r="FK22" i="29"/>
  <c r="AM22" i="29"/>
  <c r="KP22" i="29"/>
  <c r="FR22" i="29"/>
  <c r="AT22" i="29"/>
  <c r="IK22" i="29"/>
  <c r="MJ22" i="29"/>
  <c r="HL22" i="29"/>
  <c r="CN22" i="29"/>
  <c r="KW22" i="29"/>
  <c r="U22" i="29"/>
  <c r="JW22" i="29"/>
  <c r="EY22" i="29"/>
  <c r="MC22" i="29"/>
  <c r="FN22" i="29"/>
  <c r="KS22" i="29"/>
  <c r="LQ22" i="29"/>
  <c r="KC22" i="29"/>
  <c r="DO22" i="29"/>
  <c r="CZ22" i="29"/>
  <c r="CS22" i="29"/>
  <c r="EW22" i="29"/>
  <c r="IE22" i="29"/>
  <c r="FM22" i="29"/>
  <c r="KJ22" i="29"/>
  <c r="FT22" i="29"/>
  <c r="MG22" i="29"/>
  <c r="GK22" i="29"/>
  <c r="GB22" i="29"/>
  <c r="HO22" i="29"/>
  <c r="CQ22" i="29"/>
  <c r="MT22" i="29"/>
  <c r="KH22" i="29"/>
  <c r="FJ22" i="29"/>
  <c r="AL22" i="29"/>
  <c r="HM22" i="29"/>
  <c r="MB22" i="29"/>
  <c r="HD22" i="29"/>
  <c r="CF22" i="29"/>
  <c r="JQ22" i="29"/>
  <c r="OM22" i="29"/>
  <c r="HC22" i="29"/>
  <c r="EF22" i="29"/>
  <c r="EO22" i="29"/>
  <c r="IM22" i="29"/>
  <c r="BC22" i="29"/>
  <c r="IT22" i="29"/>
  <c r="DV22" i="29"/>
  <c r="MM22" i="29"/>
  <c r="DU22" i="29"/>
  <c r="KN22" i="29"/>
  <c r="DD22" i="29"/>
  <c r="MS22" i="29"/>
  <c r="BA22" i="29"/>
  <c r="MY22" i="29"/>
  <c r="IA22" i="29"/>
  <c r="DC22" i="29"/>
  <c r="NY22" i="29"/>
  <c r="NN22" i="29"/>
  <c r="LB22" i="29"/>
  <c r="GD22" i="29"/>
  <c r="DR22" i="29"/>
  <c r="BF22" i="29"/>
  <c r="MV22" i="29"/>
  <c r="IW22" i="29"/>
  <c r="GS22" i="29"/>
  <c r="BT22" i="29"/>
  <c r="AG22" i="29"/>
  <c r="DQ22" i="29"/>
  <c r="HQ22" i="29"/>
  <c r="HH22" i="29"/>
  <c r="HW22" i="29"/>
  <c r="CY22" i="29"/>
  <c r="NB22" i="29"/>
  <c r="ID22" i="29"/>
  <c r="DF22" i="29"/>
  <c r="KQ22" i="29"/>
  <c r="AC22" i="29"/>
  <c r="JX22" i="29"/>
  <c r="EZ22" i="29"/>
  <c r="AB22" i="29"/>
  <c r="DE22" i="29"/>
  <c r="MI22" i="29"/>
  <c r="HK22" i="29"/>
  <c r="CM22" i="29"/>
  <c r="AA22" i="29"/>
  <c r="ES22" i="29"/>
  <c r="MX22" i="29"/>
  <c r="KL22" i="29"/>
  <c r="HZ22" i="29"/>
  <c r="DB22" i="29"/>
  <c r="AP22" i="29"/>
  <c r="OJ22" i="29"/>
  <c r="AN22" i="29"/>
  <c r="MN22" i="29"/>
  <c r="CK22" i="29"/>
  <c r="IF22" i="29"/>
  <c r="BL22" i="29"/>
  <c r="ME22" i="29"/>
  <c r="FC22" i="29"/>
  <c r="AE22" i="29"/>
  <c r="HV22" i="29"/>
  <c r="CX22" i="29"/>
  <c r="JC22" i="29"/>
  <c r="ON22" i="29"/>
  <c r="JP22" i="29"/>
  <c r="ER22" i="29"/>
  <c r="T22" i="29"/>
  <c r="CO22" i="29"/>
  <c r="MA22" i="29"/>
  <c r="JO22" i="29"/>
  <c r="CE22" i="29"/>
  <c r="OB22" i="29"/>
  <c r="GC22" i="29"/>
  <c r="JT22" i="29"/>
  <c r="GA22" i="29"/>
  <c r="NR22" i="29"/>
  <c r="GH22" i="29"/>
  <c r="BJ22" i="29"/>
  <c r="KG22" i="29"/>
  <c r="MZ22" i="29"/>
  <c r="IB22" i="29"/>
  <c r="FP22" i="29"/>
  <c r="AR22" i="29"/>
  <c r="FI22" i="29"/>
  <c r="KM22" i="29"/>
  <c r="FO22" i="29"/>
  <c r="AQ22" i="29"/>
  <c r="GW22" i="29"/>
  <c r="IP22" i="29"/>
  <c r="EN22" i="29"/>
  <c r="BU22" i="29"/>
  <c r="GR22" i="29"/>
  <c r="JM22" i="29"/>
  <c r="OC22" i="29"/>
  <c r="FD22" i="29"/>
  <c r="IO22" i="29"/>
  <c r="LY22" i="29"/>
  <c r="MO22" i="29"/>
  <c r="BM22" i="29"/>
  <c r="MF22" i="29"/>
  <c r="CJ22" i="29"/>
  <c r="KA22" i="29"/>
  <c r="GQ22" i="29"/>
  <c r="EE22" i="29"/>
  <c r="BS22" i="29"/>
  <c r="OH22" i="29"/>
  <c r="LV22" i="29"/>
  <c r="JJ22" i="29"/>
  <c r="GX22" i="29"/>
  <c r="EL22" i="29"/>
  <c r="BZ22" i="29"/>
  <c r="OI22" i="29"/>
  <c r="MK22" i="29"/>
  <c r="FA22" i="29"/>
  <c r="NP22" i="29"/>
  <c r="LD22" i="29"/>
  <c r="IR22" i="29"/>
  <c r="GF22" i="29"/>
  <c r="DT22" i="29"/>
  <c r="BH22" i="29"/>
  <c r="JS22" i="29"/>
  <c r="HE22" i="29"/>
  <c r="BQ22" i="29"/>
  <c r="NO22" i="29"/>
  <c r="LC22" i="29"/>
  <c r="IQ22" i="29"/>
  <c r="GE22" i="29"/>
  <c r="DS22" i="29"/>
  <c r="BG22" i="29"/>
  <c r="JK22" i="29"/>
  <c r="JA22" i="29"/>
  <c r="OD22" i="29"/>
  <c r="LR22" i="29"/>
  <c r="JF22" i="29"/>
  <c r="GT22" i="29"/>
  <c r="EH22" i="29"/>
  <c r="BV22" i="29"/>
  <c r="JE22" i="29"/>
  <c r="CR22" i="29"/>
  <c r="LH22" i="29"/>
  <c r="LF22" i="29"/>
  <c r="KK22" i="29"/>
  <c r="AO22" i="29"/>
  <c r="FL22" i="29"/>
  <c r="FU22" i="29"/>
  <c r="MW22" i="29"/>
  <c r="DX22" i="29"/>
  <c r="HI22" i="29"/>
  <c r="IG22" i="29"/>
  <c r="LI22" i="29"/>
  <c r="NT22" i="29"/>
  <c r="KZ22" i="29"/>
  <c r="BD22" i="29"/>
  <c r="IU22" i="29"/>
  <c r="GI22" i="29"/>
  <c r="DW22" i="29"/>
  <c r="BK22" i="29"/>
  <c r="NZ22" i="29"/>
  <c r="LN22" i="29"/>
  <c r="JB22" i="29"/>
  <c r="GP22" i="29"/>
  <c r="ED22" i="29"/>
  <c r="BR22" i="29"/>
  <c r="NC22" i="29"/>
  <c r="LE22" i="29"/>
  <c r="EK22" i="29"/>
  <c r="NH22" i="29"/>
  <c r="KV22" i="29"/>
  <c r="IJ22" i="29"/>
  <c r="FX22" i="29"/>
  <c r="DL22" i="29"/>
  <c r="AZ22" i="29"/>
  <c r="NI22" i="29"/>
  <c r="GG22" i="29"/>
  <c r="BI22" i="29"/>
  <c r="NG22" i="29"/>
  <c r="KU22" i="29"/>
  <c r="II22" i="29"/>
  <c r="FW22" i="29"/>
  <c r="DK22" i="29"/>
  <c r="AY22" i="29"/>
  <c r="OO22" i="29"/>
  <c r="IC22" i="29"/>
  <c r="NV22" i="29"/>
  <c r="LJ22" i="29"/>
  <c r="IX22" i="29"/>
  <c r="GL22" i="29"/>
  <c r="DZ22" i="29"/>
  <c r="BN22" i="29"/>
  <c r="HY22" i="29"/>
  <c r="LX22" i="29"/>
  <c r="AF22" i="29"/>
  <c r="DI22" i="29"/>
  <c r="IV22" i="29"/>
  <c r="IN22" i="29"/>
  <c r="NK22" i="29"/>
  <c r="FS22" i="29"/>
  <c r="DG22" i="29"/>
  <c r="AU22" i="29"/>
  <c r="NJ22" i="29"/>
  <c r="KX22" i="29"/>
  <c r="IL22" i="29"/>
  <c r="FZ22" i="29"/>
  <c r="DN22" i="29"/>
  <c r="BB22" i="29"/>
  <c r="LW22" i="29"/>
  <c r="JI22" i="29"/>
  <c r="CW22" i="29"/>
  <c r="MR22" i="29"/>
  <c r="KF22" i="29"/>
  <c r="HT22" i="29"/>
  <c r="FH22" i="29"/>
  <c r="CV22" i="29"/>
  <c r="AJ22" i="29"/>
  <c r="LU22" i="29"/>
  <c r="EC22" i="29"/>
  <c r="AS22" i="29"/>
  <c r="MQ22" i="29"/>
  <c r="KE22" i="29"/>
  <c r="HS22" i="29"/>
  <c r="FG22" i="29"/>
  <c r="CU22" i="29"/>
  <c r="AI22" i="29"/>
  <c r="NA22" i="29"/>
  <c r="FY22" i="29"/>
  <c r="NF22" i="29"/>
  <c r="KT22" i="29"/>
  <c r="IH22" i="29"/>
  <c r="FV22" i="29"/>
  <c r="DJ22" i="29"/>
  <c r="AX22" i="29"/>
  <c r="EG22" i="29"/>
  <c r="OK22" i="29"/>
  <c r="KB22" i="29"/>
  <c r="CB22" i="29"/>
  <c r="EV22" i="29"/>
  <c r="HG22" i="29"/>
  <c r="W22" i="29"/>
  <c r="JZ22" i="29"/>
  <c r="FB22" i="29"/>
  <c r="OG22" i="29"/>
  <c r="OF22" i="29"/>
  <c r="GV22" i="29"/>
  <c r="BX22" i="29"/>
  <c r="CG22" i="29"/>
  <c r="LS22" i="29"/>
  <c r="GU22" i="29"/>
  <c r="NS22" i="29"/>
  <c r="AK22" i="29"/>
  <c r="JV22" i="29"/>
  <c r="EX22" i="29"/>
  <c r="CL22" i="29"/>
  <c r="Z22" i="29"/>
  <c r="S22" i="29"/>
  <c r="LM22" i="29"/>
  <c r="DM22" i="29"/>
  <c r="MP22" i="29"/>
  <c r="KD22" i="29"/>
  <c r="HR22" i="29"/>
  <c r="FF22" i="29"/>
  <c r="CT22" i="29"/>
  <c r="AH22" i="29"/>
  <c r="KR22" i="29"/>
  <c r="JD22" i="29"/>
  <c r="DH22" i="29"/>
  <c r="LA22" i="29"/>
  <c r="BE22" i="29"/>
  <c r="FE22" i="29"/>
  <c r="OQ22" i="29"/>
  <c r="LG22" i="29"/>
  <c r="EU22" i="29"/>
  <c r="CI22" i="29"/>
  <c r="ML22" i="29"/>
  <c r="HN22" i="29"/>
  <c r="CP22" i="29"/>
  <c r="AD22" i="29"/>
  <c r="GO22" i="29"/>
  <c r="LT22" i="29"/>
  <c r="JH22" i="29"/>
  <c r="EJ22" i="29"/>
  <c r="OA22" i="29"/>
  <c r="IS22" i="29"/>
  <c r="OE22" i="29"/>
  <c r="JG22" i="29"/>
  <c r="EI22" i="29"/>
  <c r="BW22" i="29"/>
  <c r="KO22" i="29"/>
  <c r="MH22" i="29"/>
  <c r="HJ22" i="29"/>
  <c r="GZ22" i="29"/>
  <c r="DA22" i="29"/>
  <c r="HX22" i="29"/>
  <c r="NE22" i="29"/>
  <c r="AV22" i="29"/>
  <c r="HP22" i="29"/>
  <c r="JU22" i="29"/>
  <c r="Y22" i="29"/>
  <c r="NU22" i="29"/>
  <c r="DY22" i="29"/>
  <c r="NL22" i="29"/>
  <c r="DP22" i="29"/>
  <c r="KI22" i="29"/>
  <c r="GY22" i="29"/>
  <c r="EM22" i="29"/>
  <c r="CA22" i="29"/>
  <c r="OP22" i="29"/>
  <c r="MD22" i="29"/>
  <c r="JR22" i="29"/>
  <c r="HF22" i="29"/>
  <c r="ET22" i="29"/>
  <c r="CH22" i="29"/>
  <c r="V22" i="29"/>
  <c r="NQ22" i="29"/>
  <c r="FQ22" i="29"/>
  <c r="NX22" i="29"/>
  <c r="LL22" i="29"/>
  <c r="IZ22" i="29"/>
  <c r="GN22" i="29"/>
  <c r="EB22" i="29"/>
  <c r="BP22" i="29"/>
  <c r="KY22" i="29"/>
  <c r="HU22" i="29"/>
  <c r="BY22" i="29"/>
  <c r="NW22" i="29"/>
  <c r="LK22" i="29"/>
  <c r="IY22" i="29"/>
  <c r="GM22" i="29"/>
  <c r="EA22" i="29"/>
  <c r="BO22" i="29"/>
  <c r="LO22" i="29"/>
  <c r="JY22" i="29"/>
  <c r="OL22" i="29"/>
  <c r="LZ22" i="29"/>
  <c r="JN22" i="29"/>
  <c r="HB22" i="29"/>
  <c r="EP22" i="29"/>
  <c r="CD22" i="29"/>
  <c r="R22" i="29"/>
  <c r="OF9" i="29"/>
  <c r="OF8" i="29"/>
  <c r="JC37" i="29"/>
  <c r="JH37" i="29"/>
  <c r="KR37" i="29"/>
  <c r="HN37" i="29"/>
  <c r="JL37" i="29"/>
  <c r="GK37" i="29"/>
  <c r="FD37" i="29"/>
  <c r="FK37" i="29"/>
  <c r="AR37" i="29"/>
  <c r="KH37" i="29"/>
  <c r="HD37" i="29"/>
  <c r="MC37" i="29"/>
  <c r="BP37" i="29"/>
  <c r="JJ37" i="29"/>
  <c r="KX37" i="29"/>
  <c r="NK37" i="29"/>
  <c r="DU37" i="29"/>
  <c r="BT37" i="29"/>
  <c r="JQ37" i="29"/>
  <c r="MO37" i="29"/>
  <c r="NC37" i="29"/>
  <c r="ND37" i="29"/>
  <c r="MG37" i="29"/>
  <c r="CV37" i="29"/>
  <c r="AY37" i="29"/>
  <c r="FI37" i="29"/>
  <c r="DW37" i="29"/>
  <c r="BL37" i="29"/>
  <c r="AO37" i="29"/>
  <c r="LV37" i="29"/>
  <c r="AT37" i="29"/>
  <c r="IX37" i="29"/>
  <c r="GM37" i="29"/>
  <c r="KW37" i="29"/>
  <c r="LW37" i="29"/>
  <c r="LX37" i="29"/>
  <c r="LA37" i="29"/>
  <c r="LR37" i="29"/>
  <c r="LS37" i="29"/>
  <c r="JS37" i="29"/>
  <c r="HH37" i="29"/>
  <c r="IW37" i="29"/>
  <c r="HB37" i="29"/>
  <c r="EQ37" i="29"/>
  <c r="JA37" i="29"/>
  <c r="HO37" i="29"/>
  <c r="HP37" i="29"/>
  <c r="GS37" i="29"/>
  <c r="EX37" i="29"/>
  <c r="CM37" i="29"/>
  <c r="JI37" i="29"/>
  <c r="HW37" i="29"/>
  <c r="FL37" i="29"/>
  <c r="EO37" i="29"/>
  <c r="CT37" i="29"/>
  <c r="CU37" i="29"/>
  <c r="BH37" i="29"/>
  <c r="KQ37" i="29"/>
  <c r="NB37" i="29"/>
  <c r="IK37" i="29"/>
  <c r="EV37" i="29"/>
  <c r="EG37" i="29"/>
  <c r="AH37" i="29"/>
  <c r="OB37" i="29"/>
  <c r="AS37" i="29"/>
  <c r="DJ37" i="29"/>
  <c r="GR37" i="29"/>
  <c r="T37" i="29"/>
  <c r="FV37" i="29"/>
  <c r="BS37" i="29"/>
  <c r="IB37" i="29"/>
  <c r="BD37" i="29"/>
  <c r="IS37" i="29"/>
  <c r="LP37" i="29"/>
  <c r="OO37" i="29"/>
  <c r="AX37" i="29"/>
  <c r="BX37" i="29"/>
  <c r="GF37" i="29"/>
  <c r="IT37" i="29"/>
  <c r="JZ37" i="29"/>
  <c r="DK37" i="29"/>
  <c r="HU37" i="29"/>
  <c r="GI37" i="29"/>
  <c r="DX37" i="29"/>
  <c r="DA37" i="29"/>
  <c r="BF37" i="29"/>
  <c r="ML37" i="29"/>
  <c r="LJ37" i="29"/>
  <c r="IY37" i="29"/>
  <c r="NI37" i="29"/>
  <c r="OI37" i="29"/>
  <c r="OJ37" i="29"/>
  <c r="NM37" i="29"/>
  <c r="OD37" i="29"/>
  <c r="OE37" i="29"/>
  <c r="ME37" i="29"/>
  <c r="JT37" i="29"/>
  <c r="LI37" i="29"/>
  <c r="JN37" i="29"/>
  <c r="HC37" i="29"/>
  <c r="LM37" i="29"/>
  <c r="KA37" i="29"/>
  <c r="KB37" i="29"/>
  <c r="JE37" i="29"/>
  <c r="HJ37" i="29"/>
  <c r="EY37" i="29"/>
  <c r="LU37" i="29"/>
  <c r="KI37" i="29"/>
  <c r="HX37" i="29"/>
  <c r="HA37" i="29"/>
  <c r="FF37" i="29"/>
  <c r="FG37" i="29"/>
  <c r="HQ37" i="29"/>
  <c r="CS37" i="29"/>
  <c r="BK37" i="29"/>
  <c r="EA37" i="29"/>
  <c r="JF37" i="29"/>
  <c r="EP37" i="29"/>
  <c r="CL37" i="29"/>
  <c r="CZ37" i="29"/>
  <c r="NH37" i="29"/>
  <c r="JB37" i="29"/>
  <c r="FQ37" i="29"/>
  <c r="FU37" i="29"/>
  <c r="BZ37" i="29"/>
  <c r="LO37" i="29"/>
  <c r="DE37" i="29"/>
  <c r="KZ37" i="29"/>
  <c r="NQ37" i="29"/>
  <c r="AW37" i="29"/>
  <c r="GA37" i="29"/>
  <c r="NF37" i="29"/>
  <c r="JR37" i="29"/>
  <c r="ED37" i="29"/>
  <c r="AP37" i="29"/>
  <c r="AQ37" i="29"/>
  <c r="FW37" i="29"/>
  <c r="KG37" i="29"/>
  <c r="IU37" i="29"/>
  <c r="GJ37" i="29"/>
  <c r="FM37" i="29"/>
  <c r="DR37" i="29"/>
  <c r="BG37" i="29"/>
  <c r="NV37" i="29"/>
  <c r="LK37" i="29"/>
  <c r="GV37" i="29"/>
  <c r="IR37" i="29"/>
  <c r="MZ37" i="29"/>
  <c r="HT37" i="29"/>
  <c r="KV37" i="29"/>
  <c r="IZ37" i="29"/>
  <c r="OQ37" i="29"/>
  <c r="MF37" i="29"/>
  <c r="NU37" i="29"/>
  <c r="LZ37" i="29"/>
  <c r="JO37" i="29"/>
  <c r="NY37" i="29"/>
  <c r="MM37" i="29"/>
  <c r="MN37" i="29"/>
  <c r="LQ37" i="29"/>
  <c r="JV37" i="29"/>
  <c r="HK37" i="29"/>
  <c r="OG37" i="29"/>
  <c r="MU37" i="29"/>
  <c r="KJ37" i="29"/>
  <c r="JM37" i="29"/>
  <c r="HR37" i="29"/>
  <c r="HS37" i="29"/>
  <c r="HE37" i="29"/>
  <c r="ES37" i="29"/>
  <c r="MY37" i="29"/>
  <c r="NO37" i="29"/>
  <c r="JG37" i="29"/>
  <c r="CE37" i="29"/>
  <c r="AA37" i="29"/>
  <c r="AI37" i="29"/>
  <c r="AC37" i="29"/>
  <c r="DI37" i="29"/>
  <c r="KO37" i="29"/>
  <c r="CN37" i="29"/>
  <c r="NJ37" i="29"/>
  <c r="BC37" i="29"/>
  <c r="FX37" i="29"/>
  <c r="JD37" i="29"/>
  <c r="IC37" i="29"/>
  <c r="AG37" i="29"/>
  <c r="NP37" i="29"/>
  <c r="KS37" i="29"/>
  <c r="LN37" i="29"/>
  <c r="AU37" i="29"/>
  <c r="AV37" i="29"/>
  <c r="Y37" i="29"/>
  <c r="DB37" i="29"/>
  <c r="DC37" i="29"/>
  <c r="II37" i="29"/>
  <c r="MS37" i="29"/>
  <c r="LG37" i="29"/>
  <c r="IV37" i="29"/>
  <c r="HY37" i="29"/>
  <c r="GD37" i="29"/>
  <c r="DS37" i="29"/>
  <c r="IJ37" i="29"/>
  <c r="NW37" i="29"/>
  <c r="DN37" i="29"/>
  <c r="DF37" i="29"/>
  <c r="KP37" i="29"/>
  <c r="CX37" i="29"/>
  <c r="DV37" i="29"/>
  <c r="FB37" i="29"/>
  <c r="KF37" i="29"/>
  <c r="AJ37" i="29"/>
  <c r="JX37" i="29"/>
  <c r="OL37" i="29"/>
  <c r="MA37" i="29"/>
  <c r="KN37" i="29"/>
  <c r="LT37" i="29"/>
  <c r="CF37" i="29"/>
  <c r="OC37" i="29"/>
  <c r="MH37" i="29"/>
  <c r="JW37" i="29"/>
  <c r="MR37" i="29"/>
  <c r="AB37" i="29"/>
  <c r="MV37" i="29"/>
  <c r="LY37" i="29"/>
  <c r="KD37" i="29"/>
  <c r="KE37" i="29"/>
  <c r="FE37" i="29"/>
  <c r="BJ37" i="29"/>
  <c r="MX37" i="29"/>
  <c r="AD37" i="29"/>
  <c r="JK37" i="29"/>
  <c r="HG37" i="29"/>
  <c r="FC37" i="29"/>
  <c r="GW37" i="29"/>
  <c r="CC37" i="29"/>
  <c r="FA37" i="29"/>
  <c r="NE37" i="29"/>
  <c r="IM37" i="29"/>
  <c r="BI37" i="29"/>
  <c r="DZ37" i="29"/>
  <c r="KY37" i="29"/>
  <c r="CO37" i="29"/>
  <c r="LD37" i="29"/>
  <c r="NA37" i="29"/>
  <c r="KC37" i="29"/>
  <c r="OH37" i="29"/>
  <c r="KT37" i="29"/>
  <c r="DP37" i="29"/>
  <c r="DG37" i="29"/>
  <c r="DH37" i="29"/>
  <c r="CK37" i="29"/>
  <c r="FN37" i="29"/>
  <c r="FO37" i="29"/>
  <c r="KU37" i="29"/>
  <c r="DD37" i="29"/>
  <c r="NS37" i="29"/>
  <c r="LH37" i="29"/>
  <c r="KK37" i="29"/>
  <c r="IP37" i="29"/>
  <c r="GE37" i="29"/>
  <c r="CH37" i="29"/>
  <c r="BA37" i="29"/>
  <c r="CA37" i="29"/>
  <c r="CB37" i="29"/>
  <c r="BE37" i="29"/>
  <c r="BV37" i="29"/>
  <c r="BW37" i="29"/>
  <c r="W37" i="29"/>
  <c r="ET37" i="29"/>
  <c r="MD37" i="29"/>
  <c r="EL37" i="29"/>
  <c r="MJ37" i="29"/>
  <c r="OM37" i="29"/>
  <c r="GP37" i="29"/>
  <c r="GH37" i="29"/>
  <c r="BB37" i="29"/>
  <c r="MB37" i="29"/>
  <c r="MI37" i="29"/>
  <c r="IL37" i="29"/>
  <c r="OF37" i="29"/>
  <c r="EJ37" i="29"/>
  <c r="OK37" i="29"/>
  <c r="MP37" i="29"/>
  <c r="MQ37" i="29"/>
  <c r="DO37" i="29"/>
  <c r="JU37" i="29"/>
  <c r="GN37" i="29"/>
  <c r="IO37" i="29"/>
  <c r="GO37" i="29"/>
  <c r="JY37" i="29"/>
  <c r="BR37" i="29"/>
  <c r="DL37" i="29"/>
  <c r="GG37" i="29"/>
  <c r="EB37" i="29"/>
  <c r="IN37" i="29"/>
  <c r="HM37" i="29"/>
  <c r="IG37" i="29"/>
  <c r="ER37" i="29"/>
  <c r="IH37" i="29"/>
  <c r="EE37" i="29"/>
  <c r="LL37" i="29"/>
  <c r="NL37" i="29"/>
  <c r="FS37" i="29"/>
  <c r="FT37" i="29"/>
  <c r="EW37" i="29"/>
  <c r="HZ37" i="29"/>
  <c r="IA37" i="29"/>
  <c r="NG37" i="29"/>
  <c r="AL37" i="29"/>
  <c r="FH37" i="29"/>
  <c r="NT37" i="29"/>
  <c r="MW37" i="29"/>
  <c r="LB37" i="29"/>
  <c r="IQ37" i="29"/>
  <c r="NZ37" i="29"/>
  <c r="DM37" i="29"/>
  <c r="EM37" i="29"/>
  <c r="EN37" i="29"/>
  <c r="DQ37" i="29"/>
  <c r="EH37" i="29"/>
  <c r="EI37" i="29"/>
  <c r="CI37" i="29"/>
  <c r="X37" i="29"/>
  <c r="BM37" i="29"/>
  <c r="R37" i="29"/>
  <c r="FJ37" i="29"/>
  <c r="BQ37" i="29"/>
  <c r="AE37" i="29"/>
  <c r="AF37" i="29"/>
  <c r="NR37" i="29"/>
  <c r="FR37" i="29"/>
  <c r="NX37" i="29"/>
  <c r="BY37" i="29"/>
  <c r="AM37" i="29"/>
  <c r="HV37" i="29"/>
  <c r="CP37" i="29"/>
  <c r="ON37" i="29"/>
  <c r="AZ37" i="29"/>
  <c r="OP37" i="29"/>
  <c r="GL37" i="29"/>
  <c r="CW37" i="29"/>
  <c r="GQ37" i="29"/>
  <c r="GB37" i="29"/>
  <c r="LE37" i="29"/>
  <c r="CG37" i="29"/>
  <c r="HL37" i="29"/>
  <c r="MK37" i="29"/>
  <c r="FP37" i="29"/>
  <c r="LF37" i="29"/>
  <c r="OA37" i="29"/>
  <c r="U37" i="29"/>
  <c r="FZ37" i="29"/>
  <c r="IE37" i="29"/>
  <c r="IF37" i="29"/>
  <c r="HI37" i="29"/>
  <c r="KL37" i="29"/>
  <c r="KM37" i="29"/>
  <c r="AK37" i="29"/>
  <c r="MT37" i="29"/>
  <c r="V37" i="29"/>
  <c r="JP37" i="29"/>
  <c r="DT37" i="29"/>
  <c r="NN37" i="29"/>
  <c r="LC37" i="29"/>
  <c r="BO37" i="29"/>
  <c r="FY37" i="29"/>
  <c r="GY37" i="29"/>
  <c r="GZ37" i="29"/>
  <c r="GC37" i="29"/>
  <c r="GT37" i="29"/>
  <c r="GU37" i="29"/>
  <c r="EU37" i="29"/>
  <c r="CJ37" i="29"/>
  <c r="DY37" i="29"/>
  <c r="CD37" i="29"/>
  <c r="S37" i="29"/>
  <c r="EC37" i="29"/>
  <c r="CQ37" i="29"/>
  <c r="CR37" i="29"/>
  <c r="BU37" i="29"/>
  <c r="Z37" i="29"/>
  <c r="GX37" i="29"/>
  <c r="EK37" i="29"/>
  <c r="CY37" i="29"/>
  <c r="AN37" i="29"/>
  <c r="HF37" i="29"/>
  <c r="ID37" i="29"/>
  <c r="Q32" i="29"/>
  <c r="EF37" i="29"/>
  <c r="BN37" i="29"/>
  <c r="EZ37" i="29"/>
  <c r="AX34" i="29"/>
  <c r="GQ34" i="29"/>
  <c r="HH34" i="29"/>
  <c r="CQ34" i="29"/>
  <c r="KD34" i="29"/>
  <c r="MZ34" i="29"/>
  <c r="IF34" i="29"/>
  <c r="HI34" i="29"/>
  <c r="FN34" i="29"/>
  <c r="DC34" i="29"/>
  <c r="U34" i="29"/>
  <c r="LH34" i="29"/>
  <c r="FA34" i="29"/>
  <c r="LL34" i="29"/>
  <c r="KG34" i="29"/>
  <c r="MW34" i="29"/>
  <c r="FB34" i="29"/>
  <c r="DM34" i="29"/>
  <c r="IS34" i="29"/>
  <c r="JK34" i="29"/>
  <c r="GC34" i="29"/>
  <c r="MB34" i="29"/>
  <c r="NR34" i="29"/>
  <c r="IM34" i="29"/>
  <c r="GB34" i="29"/>
  <c r="FE34" i="29"/>
  <c r="DJ34" i="29"/>
  <c r="AY34" i="29"/>
  <c r="BX34" i="29"/>
  <c r="JC34" i="29"/>
  <c r="GR34" i="29"/>
  <c r="FU34" i="29"/>
  <c r="DZ34" i="29"/>
  <c r="BO34" i="29"/>
  <c r="LS34" i="29"/>
  <c r="NQ34" i="29"/>
  <c r="ME34" i="29"/>
  <c r="KN34" i="29"/>
  <c r="JT34" i="29"/>
  <c r="IW34" i="29"/>
  <c r="HB34" i="29"/>
  <c r="EQ34" i="29"/>
  <c r="FC34" i="29"/>
  <c r="CR34" i="29"/>
  <c r="BU34" i="29"/>
  <c r="Z34" i="29"/>
  <c r="JJ34" i="29"/>
  <c r="BJ34" i="29"/>
  <c r="OK34" i="29"/>
  <c r="MP34" i="29"/>
  <c r="ON34" i="29"/>
  <c r="KE34" i="29"/>
  <c r="OO34" i="29"/>
  <c r="NC34" i="29"/>
  <c r="KR34" i="29"/>
  <c r="EB34" i="29"/>
  <c r="JU34" i="29"/>
  <c r="HZ34" i="29"/>
  <c r="FO34" i="29"/>
  <c r="CO34" i="29"/>
  <c r="DA34" i="29"/>
  <c r="BA34" i="29"/>
  <c r="DS34" i="29"/>
  <c r="DP34" i="29"/>
  <c r="GK34" i="29"/>
  <c r="CE34" i="29"/>
  <c r="LY34" i="29"/>
  <c r="HS34" i="29"/>
  <c r="BP34" i="29"/>
  <c r="IP34" i="29"/>
  <c r="NZ34" i="29"/>
  <c r="DF34" i="29"/>
  <c r="GV34" i="29"/>
  <c r="JL34" i="29"/>
  <c r="GT34" i="29"/>
  <c r="CG34" i="29"/>
  <c r="CG32" i="29" s="1"/>
  <c r="DT34" i="29"/>
  <c r="HM34" i="29"/>
  <c r="EM34" i="29"/>
  <c r="BE34" i="29"/>
  <c r="NO34" i="29"/>
  <c r="MS34" i="29"/>
  <c r="EN34" i="29"/>
  <c r="BV34" i="29"/>
  <c r="FY34" i="29"/>
  <c r="GH34" i="29"/>
  <c r="BG34" i="29"/>
  <c r="LE34" i="29"/>
  <c r="IV34" i="29"/>
  <c r="GD34" i="29"/>
  <c r="KY34" i="29"/>
  <c r="DL34" i="29"/>
  <c r="IN34" i="29"/>
  <c r="HQ34" i="29"/>
  <c r="FV34" i="29"/>
  <c r="DK34" i="29"/>
  <c r="LO34" i="29"/>
  <c r="HD34" i="29"/>
  <c r="JD34" i="29"/>
  <c r="IG34" i="29"/>
  <c r="GL34" i="29"/>
  <c r="EA34" i="29"/>
  <c r="FZ34" i="29"/>
  <c r="OE34" i="29"/>
  <c r="FR34" i="29"/>
  <c r="OQ34" i="29"/>
  <c r="MF34" i="29"/>
  <c r="NP34" i="29"/>
  <c r="LI34" i="29"/>
  <c r="IB34" i="29"/>
  <c r="JN34" i="29"/>
  <c r="HC34" i="29"/>
  <c r="HO34" i="29"/>
  <c r="FD34" i="29"/>
  <c r="EG34" i="29"/>
  <c r="CL34" i="29"/>
  <c r="AA34" i="29"/>
  <c r="AM34" i="29"/>
  <c r="JR34" i="29"/>
  <c r="MQ34" i="29"/>
  <c r="LF34" i="29"/>
  <c r="ND34" i="29"/>
  <c r="MG34" i="29"/>
  <c r="MJ34" i="29"/>
  <c r="KL34" i="29"/>
  <c r="AZ34" i="29"/>
  <c r="IA34" i="29"/>
  <c r="BL34" i="29"/>
  <c r="HU34" i="29"/>
  <c r="CS34" i="29"/>
  <c r="DI34" i="29"/>
  <c r="FP34" i="29"/>
  <c r="AF34" i="29"/>
  <c r="KQ34" i="29"/>
  <c r="BY34" i="29"/>
  <c r="AB34" i="29"/>
  <c r="ES34" i="29"/>
  <c r="ML34" i="29"/>
  <c r="HT34" i="29"/>
  <c r="JY34" i="29"/>
  <c r="JY32" i="29" s="1"/>
  <c r="OI34" i="29"/>
  <c r="LA34" i="29"/>
  <c r="EZ34" i="29"/>
  <c r="BZ34" i="29"/>
  <c r="AS34" i="29"/>
  <c r="OJ34" i="29"/>
  <c r="LR34" i="29"/>
  <c r="IK34" i="29"/>
  <c r="IU34" i="29"/>
  <c r="FM34" i="29"/>
  <c r="NY34" i="29"/>
  <c r="BQ34" i="29"/>
  <c r="NK34" i="29"/>
  <c r="KZ34" i="29"/>
  <c r="FX34" i="29"/>
  <c r="KC34" i="29"/>
  <c r="AR34" i="29"/>
  <c r="IH34" i="29"/>
  <c r="FW34" i="29"/>
  <c r="CH34" i="29"/>
  <c r="OA34" i="29"/>
  <c r="LP34" i="29"/>
  <c r="JH34" i="29"/>
  <c r="KS34" i="29"/>
  <c r="EJ34" i="29"/>
  <c r="IX34" i="29"/>
  <c r="GM34" i="29"/>
  <c r="GP34" i="29"/>
  <c r="NU34" i="29"/>
  <c r="LZ34" i="29"/>
  <c r="KF34" i="29"/>
  <c r="JO34" i="29"/>
  <c r="KA34" i="29"/>
  <c r="HP34" i="29"/>
  <c r="GS34" i="29"/>
  <c r="EX34" i="29"/>
  <c r="CM34" i="29"/>
  <c r="CY34" i="29"/>
  <c r="AN34" i="29"/>
  <c r="JZ34" i="29"/>
  <c r="KH34" i="29"/>
  <c r="CX34" i="29"/>
  <c r="MX34" i="29"/>
  <c r="KM34" i="29"/>
  <c r="IR34" i="29"/>
  <c r="HL34" i="29"/>
  <c r="LN34" i="29"/>
  <c r="EF34" i="29"/>
  <c r="BN34" i="29"/>
  <c r="IJ34" i="29"/>
  <c r="EP34" i="29"/>
  <c r="JB34" i="29"/>
  <c r="IT34" i="29"/>
  <c r="MV34" i="29"/>
  <c r="NX34" i="29"/>
  <c r="EK34" i="29"/>
  <c r="ED34" i="29"/>
  <c r="ER34" i="29"/>
  <c r="HE34" i="29"/>
  <c r="DW34" i="29"/>
  <c r="AO34" i="29"/>
  <c r="LC34" i="29"/>
  <c r="MK34" i="29"/>
  <c r="DX34" i="29"/>
  <c r="BF34" i="29"/>
  <c r="DE34" i="29"/>
  <c r="KW34" i="29"/>
  <c r="KV34" i="29"/>
  <c r="FJ34" i="29"/>
  <c r="EC34" i="29"/>
  <c r="AL34" i="29"/>
  <c r="AT34" i="29"/>
  <c r="NL34" i="29"/>
  <c r="MO34" i="29"/>
  <c r="OF34" i="29"/>
  <c r="KT34" i="29"/>
  <c r="CV34" i="29"/>
  <c r="II34" i="29"/>
  <c r="DN34" i="29"/>
  <c r="OB34" i="29"/>
  <c r="NE34" i="29"/>
  <c r="LJ34" i="29"/>
  <c r="GN34" i="29"/>
  <c r="IY34" i="29"/>
  <c r="W34" i="29"/>
  <c r="NB34" i="29"/>
  <c r="GX34" i="29"/>
  <c r="OL34" i="29"/>
  <c r="MA34" i="29"/>
  <c r="MM34" i="29"/>
  <c r="LT34" i="29"/>
  <c r="KB34" i="29"/>
  <c r="AJ34" i="29"/>
  <c r="JE34" i="29"/>
  <c r="HJ34" i="29"/>
  <c r="EY34" i="29"/>
  <c r="FK34" i="29"/>
  <c r="CZ34" i="29"/>
  <c r="CC34" i="29"/>
  <c r="AH34" i="29"/>
  <c r="AU34" i="29"/>
  <c r="KX34" i="29"/>
  <c r="AD34" i="29"/>
  <c r="MY34" i="29"/>
  <c r="NA34" i="29"/>
  <c r="NN34" i="29"/>
  <c r="GA34" i="29"/>
  <c r="JG34" i="29"/>
  <c r="GW34" i="29"/>
  <c r="CA34" i="29"/>
  <c r="IQ34" i="29"/>
  <c r="JQ34" i="29"/>
  <c r="NS34" i="29"/>
  <c r="KK34" i="29"/>
  <c r="DD34" i="29"/>
  <c r="GF34" i="29"/>
  <c r="AK34" i="29"/>
  <c r="NT34" i="29"/>
  <c r="LB34" i="29"/>
  <c r="FQ34" i="29"/>
  <c r="NI34" i="29"/>
  <c r="GZ34" i="29"/>
  <c r="EH34" i="29"/>
  <c r="GO34" i="29"/>
  <c r="BK34" i="29"/>
  <c r="GE34" i="29"/>
  <c r="LV34" i="29"/>
  <c r="ET34" i="29"/>
  <c r="BB34" i="29"/>
  <c r="NF34" i="29"/>
  <c r="KU34" i="29"/>
  <c r="IL34" i="29"/>
  <c r="DV34" i="29"/>
  <c r="NV34" i="29"/>
  <c r="LK34" i="29"/>
  <c r="BW34" i="29"/>
  <c r="CI34" i="29"/>
  <c r="X34" i="29"/>
  <c r="HN34" i="29"/>
  <c r="OM34" i="29"/>
  <c r="HF34" i="29"/>
  <c r="MN34" i="29"/>
  <c r="LQ34" i="29"/>
  <c r="JP34" i="29"/>
  <c r="JV34" i="29"/>
  <c r="HK34" i="29"/>
  <c r="HW34" i="29"/>
  <c r="FL34" i="29"/>
  <c r="EO34" i="29"/>
  <c r="CT34" i="29"/>
  <c r="AI34" i="29"/>
  <c r="DG34" i="29"/>
  <c r="AV34" i="29"/>
  <c r="Y34" i="29"/>
  <c r="KP34" i="29"/>
  <c r="GG34" i="29"/>
  <c r="FH34" i="29"/>
  <c r="JS34" i="29"/>
  <c r="JI34" i="29"/>
  <c r="LW34" i="29"/>
  <c r="MC34" i="29"/>
  <c r="CB34" i="29"/>
  <c r="CW34" i="29"/>
  <c r="IC34" i="29"/>
  <c r="GY34" i="29"/>
  <c r="DQ34" i="29"/>
  <c r="IZ34" i="29"/>
  <c r="NJ34" i="29"/>
  <c r="CP34" i="29"/>
  <c r="BI34" i="29"/>
  <c r="OD34" i="29"/>
  <c r="JA34" i="29"/>
  <c r="LG34" i="29"/>
  <c r="HY34" i="29"/>
  <c r="BC34" i="29"/>
  <c r="MT34" i="29"/>
  <c r="BR34" i="29"/>
  <c r="NG34" i="29"/>
  <c r="BS34" i="29"/>
  <c r="EL34" i="29"/>
  <c r="NW34" i="29"/>
  <c r="EI34" i="29"/>
  <c r="EU34" i="29"/>
  <c r="CJ34" i="29"/>
  <c r="BM34" i="29"/>
  <c r="HV34" i="29"/>
  <c r="V34" i="29"/>
  <c r="OC34" i="29"/>
  <c r="MH34" i="29"/>
  <c r="MR34" i="29"/>
  <c r="JW34" i="29"/>
  <c r="JX34" i="29"/>
  <c r="KI34" i="29"/>
  <c r="T34" i="29"/>
  <c r="HX34" i="29"/>
  <c r="HA34" i="29"/>
  <c r="FF34" i="29"/>
  <c r="CU34" i="29"/>
  <c r="FS34" i="29"/>
  <c r="DH34" i="29"/>
  <c r="CK34" i="29"/>
  <c r="AP34" i="29"/>
  <c r="GI34" i="29"/>
  <c r="LD34" i="29"/>
  <c r="IO34" i="29"/>
  <c r="LU34" i="29"/>
  <c r="BH34" i="29"/>
  <c r="CN34" i="29"/>
  <c r="AC34" i="29"/>
  <c r="LX34" i="29"/>
  <c r="JF34" i="29"/>
  <c r="FI34" i="29"/>
  <c r="OP34" i="29"/>
  <c r="KO34" i="29"/>
  <c r="NM34" i="29"/>
  <c r="GJ34" i="29"/>
  <c r="DR34" i="29"/>
  <c r="DU34" i="29"/>
  <c r="LM34" i="29"/>
  <c r="DO34" i="29"/>
  <c r="BD34" i="29"/>
  <c r="AG34" i="29"/>
  <c r="MD34" i="29"/>
  <c r="EE34" i="29"/>
  <c r="BT34" i="29"/>
  <c r="AW34" i="29"/>
  <c r="GU34" i="29"/>
  <c r="HG34" i="29"/>
  <c r="EV34" i="29"/>
  <c r="DY34" i="29"/>
  <c r="CD34" i="29"/>
  <c r="S34" i="29"/>
  <c r="AE34" i="29"/>
  <c r="OH34" i="29"/>
  <c r="ID34" i="29"/>
  <c r="MI34" i="29"/>
  <c r="OG34" i="29"/>
  <c r="MU34" i="29"/>
  <c r="NH34" i="29"/>
  <c r="KJ34" i="29"/>
  <c r="CF34" i="29"/>
  <c r="JM34" i="29"/>
  <c r="HR34" i="29"/>
  <c r="FG34" i="29"/>
  <c r="IE34" i="29"/>
  <c r="FT34" i="29"/>
  <c r="EW34" i="29"/>
  <c r="DB34" i="29"/>
  <c r="AQ34" i="29"/>
  <c r="R34" i="29"/>
  <c r="AD4" i="29"/>
  <c r="AE4" i="29"/>
  <c r="H61" i="29"/>
  <c r="OF3" i="29"/>
  <c r="OG12" i="29"/>
  <c r="AI311" i="5"/>
  <c r="AG312" i="5"/>
  <c r="AH311" i="5"/>
  <c r="AE310" i="5"/>
  <c r="AF310" i="5"/>
  <c r="AD311" i="5"/>
  <c r="AC322" i="5"/>
  <c r="GT32" i="29" l="1"/>
  <c r="Z32" i="29"/>
  <c r="CD32" i="29"/>
  <c r="GG32" i="29"/>
  <c r="GB32" i="29"/>
  <c r="FS32" i="29"/>
  <c r="AP32" i="29"/>
  <c r="LJ32" i="29"/>
  <c r="HG32" i="29"/>
  <c r="EL32" i="29"/>
  <c r="BE32" i="29"/>
  <c r="IP32" i="29"/>
  <c r="IJ32" i="29"/>
  <c r="MZ32" i="29"/>
  <c r="IY32" i="29"/>
  <c r="JQ32" i="29"/>
  <c r="JD32" i="29"/>
  <c r="FO32" i="29"/>
  <c r="KE32" i="29"/>
  <c r="FN32" i="29"/>
  <c r="NU32" i="29"/>
  <c r="KO32" i="29"/>
  <c r="MS32" i="29"/>
  <c r="AX32" i="29"/>
  <c r="HW32" i="29"/>
  <c r="MO32" i="29"/>
  <c r="LA32" i="29"/>
  <c r="FI32" i="29"/>
  <c r="HP32" i="29"/>
  <c r="EY32" i="29"/>
  <c r="KZ32" i="29"/>
  <c r="ND32" i="29"/>
  <c r="JN32" i="29"/>
  <c r="KR32" i="29"/>
  <c r="T32" i="29"/>
  <c r="CZ32" i="29"/>
  <c r="IX32" i="29"/>
  <c r="IZ32" i="29"/>
  <c r="AI32" i="29"/>
  <c r="JS32" i="29"/>
  <c r="KX32" i="29"/>
  <c r="ML32" i="29"/>
  <c r="LG32" i="29"/>
  <c r="EO32" i="29"/>
  <c r="IR32" i="29"/>
  <c r="HU32" i="29"/>
  <c r="FD32" i="29"/>
  <c r="EX32" i="29"/>
  <c r="BL32" i="29"/>
  <c r="OE32" i="29"/>
  <c r="JM32" i="29"/>
  <c r="FM32" i="29"/>
  <c r="KA32" i="29"/>
  <c r="EG32" i="29"/>
  <c r="DJ32" i="29"/>
  <c r="CS32" i="29"/>
  <c r="OI32" i="29"/>
  <c r="NF32" i="29"/>
  <c r="ES32" i="29"/>
  <c r="MM32" i="29"/>
  <c r="CF32" i="29"/>
  <c r="DR32" i="29"/>
  <c r="Y32" i="29"/>
  <c r="BX32" i="29"/>
  <c r="MG32" i="29"/>
  <c r="IH32" i="29"/>
  <c r="BO32" i="29"/>
  <c r="MB32" i="29"/>
  <c r="BA32" i="29"/>
  <c r="MQ32" i="29"/>
  <c r="BJ32" i="29"/>
  <c r="FZ32" i="29"/>
  <c r="R32" i="29"/>
  <c r="ER32" i="29"/>
  <c r="LT32" i="29"/>
  <c r="NZ32" i="29"/>
  <c r="NN32" i="29"/>
  <c r="GD32" i="29"/>
  <c r="HM32" i="29"/>
  <c r="GF32" i="29"/>
  <c r="LX32" i="29"/>
  <c r="HD32" i="29"/>
  <c r="BK32" i="29"/>
  <c r="CN32" i="29"/>
  <c r="OF32" i="29"/>
  <c r="BI32" i="29"/>
  <c r="HK32" i="29"/>
  <c r="JX32" i="29"/>
  <c r="FQ32" i="29"/>
  <c r="IS32" i="29"/>
  <c r="HB32" i="29"/>
  <c r="KD32" i="29"/>
  <c r="ID32" i="29"/>
  <c r="KQ32" i="29"/>
  <c r="EJ32" i="29"/>
  <c r="CI32" i="29"/>
  <c r="BF32" i="29"/>
  <c r="DA32" i="29"/>
  <c r="HA32" i="29"/>
  <c r="NP32" i="29"/>
  <c r="BV32" i="29"/>
  <c r="OD32" i="29"/>
  <c r="FW32" i="29"/>
  <c r="JJ32" i="29"/>
  <c r="GR32" i="29"/>
  <c r="LW32" i="29"/>
  <c r="AT32" i="29"/>
  <c r="BD32" i="29"/>
  <c r="GK32" i="29"/>
  <c r="DO32" i="29"/>
  <c r="LD32" i="29"/>
  <c r="GO32" i="29"/>
  <c r="KT32" i="29"/>
  <c r="KV32" i="29"/>
  <c r="DW32" i="29"/>
  <c r="KM32" i="29"/>
  <c r="DK32" i="29"/>
  <c r="LE32" i="29"/>
  <c r="EB32" i="29"/>
  <c r="AV32" i="29"/>
  <c r="NL32" i="29"/>
  <c r="AF32" i="29"/>
  <c r="FP32" i="29"/>
  <c r="CQ32" i="29"/>
  <c r="JW32" i="29"/>
  <c r="FX32" i="29"/>
  <c r="LY32" i="29"/>
  <c r="DY32" i="29"/>
  <c r="EI32" i="29"/>
  <c r="NT32" i="29"/>
  <c r="II32" i="29"/>
  <c r="CE32" i="29"/>
  <c r="CH32" i="29"/>
  <c r="IM32" i="29"/>
  <c r="X32" i="29"/>
  <c r="AZ32" i="29"/>
  <c r="CB32" i="29"/>
  <c r="KK32" i="29"/>
  <c r="NC32" i="29"/>
  <c r="KN32" i="29"/>
  <c r="AE32" i="29"/>
  <c r="BM32" i="29"/>
  <c r="NA32" i="29"/>
  <c r="AD32" i="29"/>
  <c r="MX32" i="29"/>
  <c r="EZ32" i="29"/>
  <c r="IA32" i="29"/>
  <c r="AM32" i="29"/>
  <c r="BT32" i="29"/>
  <c r="BB32" i="29"/>
  <c r="NI32" i="29"/>
  <c r="KH32" i="29"/>
  <c r="AA32" i="29"/>
  <c r="LI32" i="29"/>
  <c r="JP32" i="29"/>
  <c r="BW32" i="29"/>
  <c r="EK32" i="29"/>
  <c r="MJ32" i="29"/>
  <c r="CL32" i="29"/>
  <c r="LH32" i="29"/>
  <c r="DN32" i="29"/>
  <c r="JH32" i="29"/>
  <c r="FC32" i="29"/>
  <c r="LS32" i="29"/>
  <c r="IE32" i="29"/>
  <c r="OP32" i="29"/>
  <c r="DV32" i="29"/>
  <c r="GV32" i="29"/>
  <c r="FL32" i="29"/>
  <c r="OM32" i="29"/>
  <c r="AH32" i="29"/>
  <c r="KB32" i="29"/>
  <c r="DF32" i="29"/>
  <c r="DP32" i="29"/>
  <c r="FU32" i="29"/>
  <c r="MW32" i="29"/>
  <c r="HR32" i="29"/>
  <c r="CC32" i="29"/>
  <c r="GS32" i="29"/>
  <c r="JR32" i="29"/>
  <c r="BG32" i="29"/>
  <c r="DS32" i="29"/>
  <c r="NR32" i="29"/>
  <c r="KG32" i="29"/>
  <c r="DB32" i="29"/>
  <c r="EE32" i="29"/>
  <c r="ET32" i="29"/>
  <c r="MY32" i="29"/>
  <c r="OL32" i="29"/>
  <c r="OB32" i="29"/>
  <c r="JO32" i="29"/>
  <c r="KS32" i="29"/>
  <c r="IK32" i="29"/>
  <c r="HS32" i="29"/>
  <c r="CR32" i="29"/>
  <c r="NQ32" i="29"/>
  <c r="LU32" i="29"/>
  <c r="MR32" i="29"/>
  <c r="MN32" i="29"/>
  <c r="NB32" i="29"/>
  <c r="LZ32" i="29"/>
  <c r="EQ32" i="29"/>
  <c r="OG32" i="29"/>
  <c r="FF32" i="29"/>
  <c r="GW32" i="29"/>
  <c r="W32" i="29"/>
  <c r="FJ32" i="29"/>
  <c r="LF32" i="29"/>
  <c r="OK32" i="29"/>
  <c r="DZ32" i="29"/>
  <c r="FB32" i="29"/>
  <c r="GC32" i="29"/>
  <c r="IN32" i="29"/>
  <c r="IQ32" i="29"/>
  <c r="DQ32" i="29"/>
  <c r="JU32" i="29"/>
  <c r="OH32" i="29"/>
  <c r="DU32" i="29"/>
  <c r="GZ32" i="29"/>
  <c r="DE32" i="29"/>
  <c r="CX32" i="29"/>
  <c r="IB32" i="29"/>
  <c r="HQ32" i="29"/>
  <c r="GH32" i="29"/>
  <c r="JC32" i="29"/>
  <c r="LL32" i="29"/>
  <c r="EU32" i="29"/>
  <c r="MK32" i="29"/>
  <c r="ON32" i="29"/>
  <c r="U32" i="29"/>
  <c r="EC32" i="29"/>
  <c r="GQ32" i="29"/>
  <c r="HF32" i="29"/>
  <c r="V32" i="29"/>
  <c r="EH32" i="29"/>
  <c r="KW32" i="29"/>
  <c r="EP32" i="29"/>
  <c r="BY32" i="29"/>
  <c r="JT32" i="29"/>
  <c r="AQ32" i="29"/>
  <c r="AC32" i="29"/>
  <c r="CK32" i="29"/>
  <c r="BR32" i="29"/>
  <c r="MC32" i="29"/>
  <c r="NS32" i="29"/>
  <c r="FK32" i="29"/>
  <c r="BN32" i="29"/>
  <c r="AR32" i="29"/>
  <c r="KL32" i="29"/>
  <c r="BP32" i="29"/>
  <c r="ME32" i="29"/>
  <c r="FA32" i="29"/>
  <c r="CJ32" i="29"/>
  <c r="DX32" i="29"/>
  <c r="JZ32" i="29"/>
  <c r="CO32" i="29"/>
  <c r="NM32" i="29"/>
  <c r="BH32" i="29"/>
  <c r="BC32" i="29"/>
  <c r="LK32" i="29"/>
  <c r="LV32" i="29"/>
  <c r="GX32" i="29"/>
  <c r="LR32" i="29"/>
  <c r="HT32" i="29"/>
  <c r="DI32" i="29"/>
  <c r="HY32" i="29"/>
  <c r="GE32" i="29"/>
  <c r="LC32" i="29"/>
  <c r="JL32" i="29"/>
  <c r="HZ32" i="29"/>
  <c r="IO32" i="29"/>
  <c r="NW32" i="29"/>
  <c r="FH32" i="29"/>
  <c r="DM32" i="29"/>
  <c r="AW32" i="29"/>
  <c r="HV32" i="29"/>
  <c r="NG32" i="29"/>
  <c r="EA32" i="29"/>
  <c r="KI32" i="29"/>
  <c r="MA32" i="29"/>
  <c r="ED32" i="29"/>
  <c r="IU32" i="29"/>
  <c r="GL32" i="29"/>
  <c r="FY32" i="29"/>
  <c r="DT32" i="29"/>
  <c r="BU32" i="29"/>
  <c r="NH32" i="29"/>
  <c r="LQ32" i="29"/>
  <c r="LN32" i="29"/>
  <c r="KF32" i="29"/>
  <c r="FT32" i="29"/>
  <c r="MU32" i="29"/>
  <c r="CT32" i="29"/>
  <c r="CA32" i="29"/>
  <c r="JE32" i="29"/>
  <c r="CY32" i="29"/>
  <c r="LP32" i="29"/>
  <c r="OQ32" i="29"/>
  <c r="AK32" i="29"/>
  <c r="CV32" i="29"/>
  <c r="CM32" i="29"/>
  <c r="NO32" i="29"/>
  <c r="FG32" i="29"/>
  <c r="MI32" i="29"/>
  <c r="OC32" i="29"/>
  <c r="JA32" i="29"/>
  <c r="IC32" i="29"/>
  <c r="BZ32" i="29"/>
  <c r="AB32" i="29"/>
  <c r="KU32" i="29"/>
  <c r="EM32" i="29"/>
  <c r="IF32" i="29"/>
  <c r="CP32" i="29"/>
  <c r="OO32" i="29"/>
  <c r="KJ32" i="29"/>
  <c r="S32" i="29"/>
  <c r="GJ32" i="29"/>
  <c r="DH32" i="29"/>
  <c r="MT32" i="29"/>
  <c r="NJ32" i="29"/>
  <c r="DG32" i="29"/>
  <c r="EF32" i="29"/>
  <c r="KC32" i="29"/>
  <c r="IG32" i="29"/>
  <c r="DL32" i="29"/>
  <c r="AY32" i="29"/>
  <c r="JK32" i="29"/>
  <c r="EW32" i="29"/>
  <c r="MD32" i="29"/>
  <c r="JI32" i="29"/>
  <c r="LB32" i="29"/>
  <c r="HJ32" i="29"/>
  <c r="AL32" i="29"/>
  <c r="NX32" i="29"/>
  <c r="AN32" i="29"/>
  <c r="MF32" i="29"/>
  <c r="KY32" i="29"/>
  <c r="EN32" i="29"/>
  <c r="HH32" i="29"/>
  <c r="JV32" i="29"/>
  <c r="AG32" i="29"/>
  <c r="CU32" i="29"/>
  <c r="NV32" i="29"/>
  <c r="MV32" i="29"/>
  <c r="HL32" i="29"/>
  <c r="OJ32" i="29"/>
  <c r="MP32" i="29"/>
  <c r="FE32" i="29"/>
  <c r="DC32" i="29"/>
  <c r="NE32" i="29"/>
  <c r="EV32" i="29"/>
  <c r="MH32" i="29"/>
  <c r="GY32" i="29"/>
  <c r="AU32" i="29"/>
  <c r="AJ32" i="29"/>
  <c r="AO32" i="29"/>
  <c r="IT32" i="29"/>
  <c r="OA32" i="29"/>
  <c r="NK32" i="29"/>
  <c r="AS32" i="29"/>
  <c r="HO32" i="29"/>
  <c r="FR32" i="29"/>
  <c r="LO32" i="29"/>
  <c r="IV32" i="29"/>
  <c r="IL32" i="29"/>
  <c r="JG32" i="29"/>
  <c r="JB32" i="29"/>
  <c r="GP32" i="29"/>
  <c r="BQ32" i="29"/>
  <c r="HC32" i="29"/>
  <c r="IW32" i="29"/>
  <c r="HI32" i="29"/>
  <c r="GU32" i="29"/>
  <c r="LM32" i="29"/>
  <c r="JF32" i="29"/>
  <c r="GI32" i="29"/>
  <c r="HX32" i="29"/>
  <c r="BS32" i="29"/>
  <c r="CW32" i="29"/>
  <c r="KP32" i="29"/>
  <c r="HN32" i="29"/>
  <c r="DD32" i="29"/>
  <c r="GA32" i="29"/>
  <c r="GN32" i="29"/>
  <c r="HE32" i="29"/>
  <c r="GM32" i="29"/>
  <c r="NY32" i="29"/>
  <c r="FV32" i="29"/>
  <c r="OG9" i="29"/>
  <c r="OG8" i="29"/>
  <c r="AN4" i="29"/>
  <c r="AB30" i="29"/>
  <c r="S30" i="29"/>
  <c r="R30" i="29"/>
  <c r="R29" i="29" s="1"/>
  <c r="AQ4" i="29"/>
  <c r="AE30" i="29"/>
  <c r="AE29" i="29" s="1"/>
  <c r="AI4" i="29"/>
  <c r="W30" i="29"/>
  <c r="W29" i="29" s="1"/>
  <c r="AP4" i="29"/>
  <c r="AD30" i="29"/>
  <c r="AD29" i="29" s="1"/>
  <c r="AC4" i="29"/>
  <c r="Q30" i="29"/>
  <c r="AJ4" i="29"/>
  <c r="X30" i="29"/>
  <c r="X29" i="29" s="1"/>
  <c r="AF4" i="29"/>
  <c r="T30" i="29"/>
  <c r="T29" i="29" s="1"/>
  <c r="AL4" i="29"/>
  <c r="Z30" i="29"/>
  <c r="Z29" i="29" s="1"/>
  <c r="AM4" i="29"/>
  <c r="AA30" i="29"/>
  <c r="AA29" i="29" s="1"/>
  <c r="AK4" i="29"/>
  <c r="Y30" i="29"/>
  <c r="Y29" i="29" s="1"/>
  <c r="AH4" i="29"/>
  <c r="V30" i="29"/>
  <c r="V29" i="29" s="1"/>
  <c r="AG4" i="29"/>
  <c r="U30" i="29"/>
  <c r="U29" i="29" s="1"/>
  <c r="OG3" i="29"/>
  <c r="OH12" i="29"/>
  <c r="AG313" i="5"/>
  <c r="AH312" i="5"/>
  <c r="AI312" i="5"/>
  <c r="AD312" i="5"/>
  <c r="AE311" i="5"/>
  <c r="AF311" i="5"/>
  <c r="AC323" i="5"/>
  <c r="OH9" i="29" l="1"/>
  <c r="OH8" i="29"/>
  <c r="AB26" i="29"/>
  <c r="AB27" i="29"/>
  <c r="AB29" i="29"/>
  <c r="AB28" i="29"/>
  <c r="AZ4" i="29"/>
  <c r="AN30" i="29"/>
  <c r="S26" i="29"/>
  <c r="S29" i="29"/>
  <c r="Q27" i="29"/>
  <c r="Q29" i="29"/>
  <c r="O37" i="29"/>
  <c r="R27" i="29"/>
  <c r="S27" i="29"/>
  <c r="R28" i="29"/>
  <c r="R26" i="29"/>
  <c r="S28" i="29"/>
  <c r="U27" i="29"/>
  <c r="U28" i="29"/>
  <c r="U26" i="29"/>
  <c r="AS4" i="29"/>
  <c r="AG30" i="29"/>
  <c r="AG29" i="29" s="1"/>
  <c r="T27" i="29"/>
  <c r="T26" i="29"/>
  <c r="T28" i="29"/>
  <c r="AR4" i="29"/>
  <c r="AF30" i="29"/>
  <c r="AF29" i="29" s="1"/>
  <c r="X28" i="29"/>
  <c r="X27" i="29"/>
  <c r="X26" i="29"/>
  <c r="AD26" i="29"/>
  <c r="AD28" i="29"/>
  <c r="AD27" i="29"/>
  <c r="AV4" i="29"/>
  <c r="AJ30" i="29"/>
  <c r="AJ29" i="29" s="1"/>
  <c r="BB4" i="29"/>
  <c r="AP30" i="29"/>
  <c r="AP29" i="29" s="1"/>
  <c r="AE26" i="29"/>
  <c r="AE28" i="29"/>
  <c r="AE27" i="29"/>
  <c r="V27" i="29"/>
  <c r="V26" i="29"/>
  <c r="V28" i="29"/>
  <c r="Q26" i="29"/>
  <c r="Q28" i="29"/>
  <c r="BC4" i="29"/>
  <c r="AQ30" i="29"/>
  <c r="AQ29" i="29" s="1"/>
  <c r="AT4" i="29"/>
  <c r="AH30" i="29"/>
  <c r="AH29" i="29" s="1"/>
  <c r="Z26" i="29"/>
  <c r="Z28" i="29"/>
  <c r="Z27" i="29"/>
  <c r="AO4" i="29"/>
  <c r="AC30" i="29"/>
  <c r="AC29" i="29" s="1"/>
  <c r="W27" i="29"/>
  <c r="W28" i="29"/>
  <c r="W26" i="29"/>
  <c r="AA26" i="29"/>
  <c r="AA28" i="29"/>
  <c r="AA27" i="29"/>
  <c r="AX4" i="29"/>
  <c r="AL30" i="29"/>
  <c r="AL29" i="29" s="1"/>
  <c r="AU4" i="29"/>
  <c r="AI30" i="29"/>
  <c r="AI29" i="29" s="1"/>
  <c r="Y27" i="29"/>
  <c r="Y26" i="29"/>
  <c r="Y28" i="29"/>
  <c r="AY4" i="29"/>
  <c r="AM30" i="29"/>
  <c r="AM29" i="29" s="1"/>
  <c r="AW4" i="29"/>
  <c r="AK30" i="29"/>
  <c r="AK29" i="29" s="1"/>
  <c r="OI12" i="29"/>
  <c r="OH3" i="29"/>
  <c r="AI313" i="5"/>
  <c r="AH313" i="5"/>
  <c r="AG314" i="5"/>
  <c r="AE312" i="5"/>
  <c r="AF312" i="5"/>
  <c r="AD313" i="5"/>
  <c r="AC324" i="5"/>
  <c r="OI9" i="29" l="1"/>
  <c r="OI8" i="29"/>
  <c r="BL4" i="29"/>
  <c r="AZ30" i="29"/>
  <c r="AN26" i="29"/>
  <c r="AN28" i="29"/>
  <c r="AN29" i="29"/>
  <c r="AN27" i="29"/>
  <c r="AB25" i="29"/>
  <c r="AB41" i="29" s="1"/>
  <c r="R25" i="29"/>
  <c r="R41" i="29" s="1"/>
  <c r="S25" i="29"/>
  <c r="S41" i="29" s="1"/>
  <c r="AA25" i="29"/>
  <c r="AA41" i="29" s="1"/>
  <c r="Y25" i="29"/>
  <c r="Y41" i="29" s="1"/>
  <c r="AI26" i="29"/>
  <c r="AI28" i="29"/>
  <c r="AI27" i="29"/>
  <c r="BJ4" i="29"/>
  <c r="AX30" i="29"/>
  <c r="AX29" i="29" s="1"/>
  <c r="AE25" i="29"/>
  <c r="AE41" i="29" s="1"/>
  <c r="BD4" i="29"/>
  <c r="AR30" i="29"/>
  <c r="AR29" i="29" s="1"/>
  <c r="U25" i="29"/>
  <c r="U41" i="29" s="1"/>
  <c r="BG4" i="29"/>
  <c r="AU30" i="29"/>
  <c r="AU29" i="29" s="1"/>
  <c r="AC27" i="29"/>
  <c r="AC26" i="29"/>
  <c r="AC28" i="29"/>
  <c r="Q25" i="29"/>
  <c r="Q41" i="29" s="1"/>
  <c r="X25" i="29"/>
  <c r="X41" i="29" s="1"/>
  <c r="AK27" i="29"/>
  <c r="AK26" i="29"/>
  <c r="AK28" i="29"/>
  <c r="BA4" i="29"/>
  <c r="AO30" i="29"/>
  <c r="AO29" i="29" s="1"/>
  <c r="T25" i="29"/>
  <c r="T41" i="29" s="1"/>
  <c r="BI4" i="29"/>
  <c r="AW30" i="29"/>
  <c r="AW29" i="29" s="1"/>
  <c r="W25" i="29"/>
  <c r="W41" i="29" s="1"/>
  <c r="AH26" i="29"/>
  <c r="AH28" i="29"/>
  <c r="AH27" i="29"/>
  <c r="AP27" i="29"/>
  <c r="AP28" i="29"/>
  <c r="AP26" i="29"/>
  <c r="BF4" i="29"/>
  <c r="AT30" i="29"/>
  <c r="AT29" i="29" s="1"/>
  <c r="AQ28" i="29"/>
  <c r="AQ27" i="29"/>
  <c r="AQ26" i="29"/>
  <c r="BN4" i="29"/>
  <c r="BB30" i="29"/>
  <c r="BB29" i="29" s="1"/>
  <c r="BO4" i="29"/>
  <c r="BC30" i="29"/>
  <c r="BC29" i="29" s="1"/>
  <c r="AM27" i="29"/>
  <c r="AM26" i="29"/>
  <c r="AM28" i="29"/>
  <c r="BK4" i="29"/>
  <c r="AY30" i="29"/>
  <c r="AY29" i="29" s="1"/>
  <c r="V25" i="29"/>
  <c r="V41" i="29" s="1"/>
  <c r="AJ27" i="29"/>
  <c r="AJ26" i="29"/>
  <c r="AJ28" i="29"/>
  <c r="AD25" i="29"/>
  <c r="AD41" i="29" s="1"/>
  <c r="AG27" i="29"/>
  <c r="AG28" i="29"/>
  <c r="AG26" i="29"/>
  <c r="AL27" i="29"/>
  <c r="AL28" i="29"/>
  <c r="AL26" i="29"/>
  <c r="Z25" i="29"/>
  <c r="Z41" i="29" s="1"/>
  <c r="BH4" i="29"/>
  <c r="AV30" i="29"/>
  <c r="AV29" i="29" s="1"/>
  <c r="AF26" i="29"/>
  <c r="AF27" i="29"/>
  <c r="AF28" i="29"/>
  <c r="BE4" i="29"/>
  <c r="AS30" i="29"/>
  <c r="AS29" i="29" s="1"/>
  <c r="OI3" i="29"/>
  <c r="OJ12" i="29"/>
  <c r="AH314" i="5"/>
  <c r="AI314" i="5"/>
  <c r="AD314" i="5"/>
  <c r="AE313" i="5"/>
  <c r="AF313" i="5"/>
  <c r="AC325" i="5"/>
  <c r="AG325" i="5" s="1"/>
  <c r="OJ9" i="29" l="1"/>
  <c r="OJ8" i="29"/>
  <c r="AN25" i="29"/>
  <c r="AN41" i="29" s="1"/>
  <c r="AZ27" i="29"/>
  <c r="AZ29" i="29"/>
  <c r="AZ28" i="29"/>
  <c r="AZ26" i="29"/>
  <c r="BX4" i="29"/>
  <c r="BL30" i="29"/>
  <c r="AQ25" i="29"/>
  <c r="AQ41" i="29" s="1"/>
  <c r="AM25" i="29"/>
  <c r="AM41" i="29" s="1"/>
  <c r="AH25" i="29"/>
  <c r="AH41" i="29" s="1"/>
  <c r="BQ4" i="29"/>
  <c r="BE30" i="29"/>
  <c r="BE29" i="29" s="1"/>
  <c r="CA4" i="29"/>
  <c r="BO30" i="29"/>
  <c r="BO29" i="29" s="1"/>
  <c r="AV26" i="29"/>
  <c r="AV28" i="29"/>
  <c r="AV27" i="29"/>
  <c r="AO28" i="29"/>
  <c r="AO26" i="29"/>
  <c r="AO27" i="29"/>
  <c r="BT4" i="29"/>
  <c r="BH30" i="29"/>
  <c r="BH29" i="29" s="1"/>
  <c r="AY26" i="29"/>
  <c r="AY27" i="29"/>
  <c r="AY28" i="29"/>
  <c r="BM4" i="29"/>
  <c r="BA30" i="29"/>
  <c r="BA29" i="29" s="1"/>
  <c r="AI25" i="29"/>
  <c r="AI41" i="29" s="1"/>
  <c r="BW4" i="29"/>
  <c r="BK30" i="29"/>
  <c r="BK29" i="29" s="1"/>
  <c r="BB27" i="29"/>
  <c r="BB26" i="29"/>
  <c r="BB28" i="29"/>
  <c r="AT28" i="29"/>
  <c r="AT26" i="29"/>
  <c r="AT27" i="29"/>
  <c r="AU26" i="29"/>
  <c r="AU27" i="29"/>
  <c r="AU28" i="29"/>
  <c r="AG25" i="29"/>
  <c r="AG41" i="29" s="1"/>
  <c r="BZ4" i="29"/>
  <c r="BN30" i="29"/>
  <c r="BN29" i="29" s="1"/>
  <c r="BR4" i="29"/>
  <c r="BF30" i="29"/>
  <c r="BF29" i="29" s="1"/>
  <c r="AP25" i="29"/>
  <c r="AP41" i="29" s="1"/>
  <c r="AW26" i="29"/>
  <c r="AW28" i="29"/>
  <c r="AW27" i="29"/>
  <c r="AK25" i="29"/>
  <c r="AK41" i="29" s="1"/>
  <c r="BS4" i="29"/>
  <c r="BG30" i="29"/>
  <c r="BG29" i="29" s="1"/>
  <c r="BU4" i="29"/>
  <c r="BI30" i="29"/>
  <c r="BI29" i="29" s="1"/>
  <c r="AR28" i="29"/>
  <c r="AR27" i="29"/>
  <c r="AR26" i="29"/>
  <c r="AX26" i="29"/>
  <c r="AX27" i="29"/>
  <c r="AX28" i="29"/>
  <c r="AF25" i="29"/>
  <c r="AF41" i="29" s="1"/>
  <c r="AL25" i="29"/>
  <c r="AL41" i="29" s="1"/>
  <c r="AJ25" i="29"/>
  <c r="AJ41" i="29" s="1"/>
  <c r="AC25" i="29"/>
  <c r="AC41" i="29" s="1"/>
  <c r="BP4" i="29"/>
  <c r="BD30" i="29"/>
  <c r="BD29" i="29" s="1"/>
  <c r="BV4" i="29"/>
  <c r="BJ30" i="29"/>
  <c r="BJ29" i="29" s="1"/>
  <c r="AS26" i="29"/>
  <c r="AS27" i="29"/>
  <c r="AS28" i="29"/>
  <c r="BC26" i="29"/>
  <c r="BC28" i="29"/>
  <c r="BC27" i="29"/>
  <c r="OK12" i="29"/>
  <c r="OJ3" i="29"/>
  <c r="AH325" i="5"/>
  <c r="AI325" i="5"/>
  <c r="AG316" i="5"/>
  <c r="AD325" i="5"/>
  <c r="AE314" i="5"/>
  <c r="AF314" i="5"/>
  <c r="AC326" i="5"/>
  <c r="OK9" i="29" l="1"/>
  <c r="OK8" i="29"/>
  <c r="CJ4" i="29"/>
  <c r="BX30" i="29"/>
  <c r="BL26" i="29"/>
  <c r="BL29" i="29"/>
  <c r="BL28" i="29"/>
  <c r="BL27" i="29"/>
  <c r="AZ25" i="29"/>
  <c r="AZ41" i="29" s="1"/>
  <c r="AR25" i="29"/>
  <c r="AR41" i="29" s="1"/>
  <c r="BB25" i="29"/>
  <c r="BB41" i="29" s="1"/>
  <c r="AX25" i="29"/>
  <c r="AX41" i="29" s="1"/>
  <c r="AS25" i="29"/>
  <c r="AS41" i="29" s="1"/>
  <c r="BJ27" i="29"/>
  <c r="BJ28" i="29"/>
  <c r="BJ26" i="29"/>
  <c r="AW25" i="29"/>
  <c r="AW41" i="29" s="1"/>
  <c r="CL4" i="29"/>
  <c r="BZ30" i="29"/>
  <c r="BZ29" i="29" s="1"/>
  <c r="BH27" i="29"/>
  <c r="BH28" i="29"/>
  <c r="BH26" i="29"/>
  <c r="CH4" i="29"/>
  <c r="BV30" i="29"/>
  <c r="BV29" i="29" s="1"/>
  <c r="CI4" i="29"/>
  <c r="BW30" i="29"/>
  <c r="BW29" i="29" s="1"/>
  <c r="BA26" i="29"/>
  <c r="BA28" i="29"/>
  <c r="BA27" i="29"/>
  <c r="CF4" i="29"/>
  <c r="BT30" i="29"/>
  <c r="BT29" i="29" s="1"/>
  <c r="AV25" i="29"/>
  <c r="AV41" i="29" s="1"/>
  <c r="BD27" i="29"/>
  <c r="BD28" i="29"/>
  <c r="BD26" i="29"/>
  <c r="BI27" i="29"/>
  <c r="BI28" i="29"/>
  <c r="BI26" i="29"/>
  <c r="BE27" i="29"/>
  <c r="BE26" i="29"/>
  <c r="BE28" i="29"/>
  <c r="BC25" i="29"/>
  <c r="BC41" i="29" s="1"/>
  <c r="BK27" i="29"/>
  <c r="BK28" i="29"/>
  <c r="BK26" i="29"/>
  <c r="CM4" i="29"/>
  <c r="CA30" i="29"/>
  <c r="CA29" i="29" s="1"/>
  <c r="BY4" i="29"/>
  <c r="BM30" i="29"/>
  <c r="BM29" i="29" s="1"/>
  <c r="AY25" i="29"/>
  <c r="AY41" i="29" s="1"/>
  <c r="AO25" i="29"/>
  <c r="AO41" i="29" s="1"/>
  <c r="CB4" i="29"/>
  <c r="BP30" i="29"/>
  <c r="BP29" i="29" s="1"/>
  <c r="CG4" i="29"/>
  <c r="BU30" i="29"/>
  <c r="BU29" i="29" s="1"/>
  <c r="BF28" i="29"/>
  <c r="BF26" i="29"/>
  <c r="BF27" i="29"/>
  <c r="CD4" i="29"/>
  <c r="BR30" i="29"/>
  <c r="BR29" i="29" s="1"/>
  <c r="BG27" i="29"/>
  <c r="BG28" i="29"/>
  <c r="BG26" i="29"/>
  <c r="AT25" i="29"/>
  <c r="AT41" i="29" s="1"/>
  <c r="CC4" i="29"/>
  <c r="BQ30" i="29"/>
  <c r="BQ29" i="29" s="1"/>
  <c r="CE4" i="29"/>
  <c r="BS30" i="29"/>
  <c r="BS29" i="29" s="1"/>
  <c r="BN27" i="29"/>
  <c r="BN28" i="29"/>
  <c r="BN26" i="29"/>
  <c r="AU25" i="29"/>
  <c r="AU41" i="29" s="1"/>
  <c r="BO27" i="29"/>
  <c r="BO26" i="29"/>
  <c r="BO28" i="29"/>
  <c r="OL12" i="29"/>
  <c r="OK3" i="29"/>
  <c r="AH316" i="5"/>
  <c r="AI316" i="5"/>
  <c r="AG317" i="5"/>
  <c r="AF325" i="5"/>
  <c r="AE325" i="5"/>
  <c r="AD316" i="5"/>
  <c r="AC327" i="5"/>
  <c r="OL9" i="29" l="1"/>
  <c r="OL8" i="29"/>
  <c r="BL25" i="29"/>
  <c r="BL41" i="29" s="1"/>
  <c r="BX26" i="29"/>
  <c r="BX28" i="29"/>
  <c r="BX29" i="29"/>
  <c r="BX27" i="29"/>
  <c r="CV4" i="29"/>
  <c r="CJ30" i="29"/>
  <c r="BJ25" i="29"/>
  <c r="BJ41" i="29" s="1"/>
  <c r="BO25" i="29"/>
  <c r="BO41" i="29" s="1"/>
  <c r="BE25" i="29"/>
  <c r="BE41" i="29" s="1"/>
  <c r="BI25" i="29"/>
  <c r="BI41" i="29" s="1"/>
  <c r="CN4" i="29"/>
  <c r="CB30" i="29"/>
  <c r="CB29" i="29" s="1"/>
  <c r="BV27" i="29"/>
  <c r="BV28" i="29"/>
  <c r="BV26" i="29"/>
  <c r="BZ26" i="29"/>
  <c r="BZ28" i="29"/>
  <c r="BZ27" i="29"/>
  <c r="BR27" i="29"/>
  <c r="BR26" i="29"/>
  <c r="BR28" i="29"/>
  <c r="BU26" i="29"/>
  <c r="BU27" i="29"/>
  <c r="BU28" i="29"/>
  <c r="BM27" i="29"/>
  <c r="BM26" i="29"/>
  <c r="BM28" i="29"/>
  <c r="CA27" i="29"/>
  <c r="CA28" i="29"/>
  <c r="CA26" i="29"/>
  <c r="BA25" i="29"/>
  <c r="BA41" i="29" s="1"/>
  <c r="CT4" i="29"/>
  <c r="CH30" i="29"/>
  <c r="CH29" i="29" s="1"/>
  <c r="CX4" i="29"/>
  <c r="CL30" i="29"/>
  <c r="CL29" i="29" s="1"/>
  <c r="BP27" i="29"/>
  <c r="BP28" i="29"/>
  <c r="BP26" i="29"/>
  <c r="BN25" i="29"/>
  <c r="BN41" i="29" s="1"/>
  <c r="BG25" i="29"/>
  <c r="BG41" i="29" s="1"/>
  <c r="CP4" i="29"/>
  <c r="CD30" i="29"/>
  <c r="CD29" i="29" s="1"/>
  <c r="BF25" i="29"/>
  <c r="BF41" i="29" s="1"/>
  <c r="CS4" i="29"/>
  <c r="CG30" i="29"/>
  <c r="CG29" i="29" s="1"/>
  <c r="CK4" i="29"/>
  <c r="BY30" i="29"/>
  <c r="BY29" i="29" s="1"/>
  <c r="CY4" i="29"/>
  <c r="CM30" i="29"/>
  <c r="CM29" i="29" s="1"/>
  <c r="BH25" i="29"/>
  <c r="BH41" i="29" s="1"/>
  <c r="BT28" i="29"/>
  <c r="BT27" i="29"/>
  <c r="BT26" i="29"/>
  <c r="BK25" i="29"/>
  <c r="BK41" i="29" s="1"/>
  <c r="BD25" i="29"/>
  <c r="BD41" i="29" s="1"/>
  <c r="CR4" i="29"/>
  <c r="CF30" i="29"/>
  <c r="CF29" i="29" s="1"/>
  <c r="CU4" i="29"/>
  <c r="CI30" i="29"/>
  <c r="CI29" i="29" s="1"/>
  <c r="BQ28" i="29"/>
  <c r="BQ27" i="29"/>
  <c r="BQ26" i="29"/>
  <c r="CO4" i="29"/>
  <c r="CC30" i="29"/>
  <c r="CC29" i="29" s="1"/>
  <c r="BW27" i="29"/>
  <c r="BW26" i="29"/>
  <c r="BW28" i="29"/>
  <c r="BS27" i="29"/>
  <c r="BS28" i="29"/>
  <c r="BS26" i="29"/>
  <c r="CQ4" i="29"/>
  <c r="CE30" i="29"/>
  <c r="CE29" i="29" s="1"/>
  <c r="OL3" i="29"/>
  <c r="OM12" i="29"/>
  <c r="AI317" i="5"/>
  <c r="AH317" i="5"/>
  <c r="AG318" i="5"/>
  <c r="AF316" i="5"/>
  <c r="AE316" i="5"/>
  <c r="AD317" i="5"/>
  <c r="AC328" i="5"/>
  <c r="OM9" i="29" l="1"/>
  <c r="OM8" i="29"/>
  <c r="CJ28" i="29"/>
  <c r="CJ26" i="29"/>
  <c r="CJ29" i="29"/>
  <c r="CJ27" i="29"/>
  <c r="BX25" i="29"/>
  <c r="BX41" i="29" s="1"/>
  <c r="DH4" i="29"/>
  <c r="CV30" i="29"/>
  <c r="CA25" i="29"/>
  <c r="CA41" i="29" s="1"/>
  <c r="BQ25" i="29"/>
  <c r="BQ41" i="29" s="1"/>
  <c r="BV25" i="29"/>
  <c r="BV41" i="29" s="1"/>
  <c r="BW25" i="29"/>
  <c r="BW41" i="29" s="1"/>
  <c r="BS25" i="29"/>
  <c r="BS41" i="29" s="1"/>
  <c r="CI26" i="29"/>
  <c r="CI28" i="29"/>
  <c r="CI27" i="29"/>
  <c r="CD27" i="29"/>
  <c r="CD26" i="29"/>
  <c r="CD28" i="29"/>
  <c r="BP25" i="29"/>
  <c r="BP41" i="29" s="1"/>
  <c r="BU25" i="29"/>
  <c r="BU41" i="29" s="1"/>
  <c r="CB28" i="29"/>
  <c r="CB27" i="29"/>
  <c r="CB26" i="29"/>
  <c r="DK4" i="29"/>
  <c r="CY30" i="29"/>
  <c r="CY29" i="29" s="1"/>
  <c r="DJ4" i="29"/>
  <c r="CX30" i="29"/>
  <c r="CX29" i="29" s="1"/>
  <c r="DG4" i="29"/>
  <c r="CU30" i="29"/>
  <c r="CU29" i="29" s="1"/>
  <c r="BY28" i="29"/>
  <c r="BY26" i="29"/>
  <c r="BY27" i="29"/>
  <c r="DB4" i="29"/>
  <c r="CP30" i="29"/>
  <c r="CP29" i="29" s="1"/>
  <c r="CH26" i="29"/>
  <c r="CH27" i="29"/>
  <c r="CH28" i="29"/>
  <c r="BM25" i="29"/>
  <c r="BM41" i="29" s="1"/>
  <c r="CZ4" i="29"/>
  <c r="CN30" i="29"/>
  <c r="CN29" i="29" s="1"/>
  <c r="CE26" i="29"/>
  <c r="CE28" i="29"/>
  <c r="CE27" i="29"/>
  <c r="CW4" i="29"/>
  <c r="CK30" i="29"/>
  <c r="CK29" i="29" s="1"/>
  <c r="DF4" i="29"/>
  <c r="CT30" i="29"/>
  <c r="CT29" i="29" s="1"/>
  <c r="BR25" i="29"/>
  <c r="BR41" i="29" s="1"/>
  <c r="DD4" i="29"/>
  <c r="CR30" i="29"/>
  <c r="CR29" i="29" s="1"/>
  <c r="BT25" i="29"/>
  <c r="BT41" i="29" s="1"/>
  <c r="CG26" i="29"/>
  <c r="CG28" i="29"/>
  <c r="CG27" i="29"/>
  <c r="BZ25" i="29"/>
  <c r="BZ41" i="29" s="1"/>
  <c r="DC4" i="29"/>
  <c r="CQ30" i="29"/>
  <c r="CQ29" i="29" s="1"/>
  <c r="CF27" i="29"/>
  <c r="CF28" i="29"/>
  <c r="CF26" i="29"/>
  <c r="DE4" i="29"/>
  <c r="CS30" i="29"/>
  <c r="CS29" i="29" s="1"/>
  <c r="CC28" i="29"/>
  <c r="CC26" i="29"/>
  <c r="CC27" i="29"/>
  <c r="CM28" i="29"/>
  <c r="CM27" i="29"/>
  <c r="CM26" i="29"/>
  <c r="CL26" i="29"/>
  <c r="CL28" i="29"/>
  <c r="CL27" i="29"/>
  <c r="DA4" i="29"/>
  <c r="CO30" i="29"/>
  <c r="CO29" i="29" s="1"/>
  <c r="OM3" i="29"/>
  <c r="ON12" i="29"/>
  <c r="AG319" i="5"/>
  <c r="AI318" i="5"/>
  <c r="AH318" i="5"/>
  <c r="AF317" i="5"/>
  <c r="AD318" i="5"/>
  <c r="AE317" i="5"/>
  <c r="AC329" i="5"/>
  <c r="ON9" i="29" l="1"/>
  <c r="ON8" i="29"/>
  <c r="CJ25" i="29"/>
  <c r="CJ41" i="29" s="1"/>
  <c r="CV27" i="29"/>
  <c r="CV29" i="29"/>
  <c r="CV28" i="29"/>
  <c r="CV26" i="29"/>
  <c r="DT4" i="29"/>
  <c r="DH30" i="29"/>
  <c r="CF25" i="29"/>
  <c r="CF41" i="29" s="1"/>
  <c r="CE25" i="29"/>
  <c r="CE41" i="29" s="1"/>
  <c r="CG25" i="29"/>
  <c r="CG41" i="29" s="1"/>
  <c r="CQ27" i="29"/>
  <c r="CQ28" i="29"/>
  <c r="CQ26" i="29"/>
  <c r="CS27" i="29"/>
  <c r="CS26" i="29"/>
  <c r="CS28" i="29"/>
  <c r="DO4" i="29"/>
  <c r="DC30" i="29"/>
  <c r="DC29" i="29" s="1"/>
  <c r="CH25" i="29"/>
  <c r="CH41" i="29" s="1"/>
  <c r="DN4" i="29"/>
  <c r="DB30" i="29"/>
  <c r="DB29" i="29" s="1"/>
  <c r="CX28" i="29"/>
  <c r="CX26" i="29"/>
  <c r="CX27" i="29"/>
  <c r="CI25" i="29"/>
  <c r="CI41" i="29" s="1"/>
  <c r="DI4" i="29"/>
  <c r="CW30" i="29"/>
  <c r="CW29" i="29" s="1"/>
  <c r="DM4" i="29"/>
  <c r="DA30" i="29"/>
  <c r="DA29" i="29" s="1"/>
  <c r="CP28" i="29"/>
  <c r="CP26" i="29"/>
  <c r="CP27" i="29"/>
  <c r="DQ4" i="29"/>
  <c r="DE30" i="29"/>
  <c r="DE29" i="29" s="1"/>
  <c r="CR27" i="29"/>
  <c r="CR26" i="29"/>
  <c r="CR28" i="29"/>
  <c r="CK26" i="29"/>
  <c r="CK27" i="29"/>
  <c r="CK28" i="29"/>
  <c r="DV4" i="29"/>
  <c r="DJ30" i="29"/>
  <c r="DJ29" i="29" s="1"/>
  <c r="DP4" i="29"/>
  <c r="DD30" i="29"/>
  <c r="DD29" i="29" s="1"/>
  <c r="CL25" i="29"/>
  <c r="CL41" i="29" s="1"/>
  <c r="CC25" i="29"/>
  <c r="CC41" i="29" s="1"/>
  <c r="DL4" i="29"/>
  <c r="CZ30" i="29"/>
  <c r="CZ29" i="29" s="1"/>
  <c r="CU28" i="29"/>
  <c r="CU27" i="29"/>
  <c r="CU26" i="29"/>
  <c r="DR4" i="29"/>
  <c r="DF30" i="29"/>
  <c r="DF29" i="29" s="1"/>
  <c r="DS4" i="29"/>
  <c r="DG30" i="29"/>
  <c r="DG29" i="29" s="1"/>
  <c r="DW4" i="29"/>
  <c r="DK30" i="29"/>
  <c r="DK29" i="29" s="1"/>
  <c r="CD25" i="29"/>
  <c r="CD41" i="29" s="1"/>
  <c r="CN26" i="29"/>
  <c r="CN28" i="29"/>
  <c r="CN27" i="29"/>
  <c r="CT27" i="29"/>
  <c r="CT26" i="29"/>
  <c r="CT28" i="29"/>
  <c r="BY25" i="29"/>
  <c r="BY41" i="29" s="1"/>
  <c r="CY26" i="29"/>
  <c r="CY28" i="29"/>
  <c r="CY27" i="29"/>
  <c r="CO28" i="29"/>
  <c r="CO26" i="29"/>
  <c r="CO27" i="29"/>
  <c r="CM25" i="29"/>
  <c r="CM41" i="29" s="1"/>
  <c r="CB25" i="29"/>
  <c r="CB41" i="29" s="1"/>
  <c r="ON3" i="29"/>
  <c r="OO12" i="29"/>
  <c r="AH319" i="5"/>
  <c r="AI319" i="5"/>
  <c r="AG320" i="5"/>
  <c r="AD319" i="5"/>
  <c r="AE318" i="5"/>
  <c r="AF318" i="5"/>
  <c r="AC330" i="5"/>
  <c r="OO9" i="29" l="1"/>
  <c r="OO8" i="29"/>
  <c r="DH29" i="29"/>
  <c r="DH28" i="29"/>
  <c r="DH27" i="29"/>
  <c r="DH26" i="29"/>
  <c r="EF4" i="29"/>
  <c r="DT30" i="29"/>
  <c r="CV25" i="29"/>
  <c r="CV41" i="29" s="1"/>
  <c r="CO25" i="29"/>
  <c r="CO41" i="29" s="1"/>
  <c r="CR25" i="29"/>
  <c r="CR41" i="29" s="1"/>
  <c r="CP25" i="29"/>
  <c r="CP41" i="29" s="1"/>
  <c r="CQ25" i="29"/>
  <c r="CQ41" i="29" s="1"/>
  <c r="CU25" i="29"/>
  <c r="CU41" i="29" s="1"/>
  <c r="EE4" i="29"/>
  <c r="DS30" i="29"/>
  <c r="DS29" i="29" s="1"/>
  <c r="CZ26" i="29"/>
  <c r="CZ28" i="29"/>
  <c r="CZ27" i="29"/>
  <c r="DG27" i="29"/>
  <c r="DG26" i="29"/>
  <c r="DG28" i="29"/>
  <c r="CK25" i="29"/>
  <c r="CK41" i="29" s="1"/>
  <c r="DX4" i="29"/>
  <c r="DL30" i="29"/>
  <c r="DL29" i="29" s="1"/>
  <c r="CS25" i="29"/>
  <c r="CS41" i="29" s="1"/>
  <c r="DE28" i="29"/>
  <c r="DE27" i="29"/>
  <c r="DE26" i="29"/>
  <c r="EC4" i="29"/>
  <c r="DQ30" i="29"/>
  <c r="DQ29" i="29" s="1"/>
  <c r="DD28" i="29"/>
  <c r="DD26" i="29"/>
  <c r="DD27" i="29"/>
  <c r="DA27" i="29"/>
  <c r="DA28" i="29"/>
  <c r="DA26" i="29"/>
  <c r="CY25" i="29"/>
  <c r="CY41" i="29" s="1"/>
  <c r="CT25" i="29"/>
  <c r="CT41" i="29" s="1"/>
  <c r="CN25" i="29"/>
  <c r="CN41" i="29" s="1"/>
  <c r="DK26" i="29"/>
  <c r="DK28" i="29"/>
  <c r="DK27" i="29"/>
  <c r="EB4" i="29"/>
  <c r="DP30" i="29"/>
  <c r="DP29" i="29" s="1"/>
  <c r="DY4" i="29"/>
  <c r="DM30" i="29"/>
  <c r="DM29" i="29" s="1"/>
  <c r="CX25" i="29"/>
  <c r="CX41" i="29" s="1"/>
  <c r="EI4" i="29"/>
  <c r="DW30" i="29"/>
  <c r="DW29" i="29" s="1"/>
  <c r="DF26" i="29"/>
  <c r="DF28" i="29"/>
  <c r="DF27" i="29"/>
  <c r="DB27" i="29"/>
  <c r="DB28" i="29"/>
  <c r="DB26" i="29"/>
  <c r="ED4" i="29"/>
  <c r="DR30" i="29"/>
  <c r="DR29" i="29" s="1"/>
  <c r="DJ28" i="29"/>
  <c r="DJ27" i="29"/>
  <c r="DJ26" i="29"/>
  <c r="CW27" i="29"/>
  <c r="CW28" i="29"/>
  <c r="CW26" i="29"/>
  <c r="DZ4" i="29"/>
  <c r="DN30" i="29"/>
  <c r="DN29" i="29" s="1"/>
  <c r="DC26" i="29"/>
  <c r="DC28" i="29"/>
  <c r="DC27" i="29"/>
  <c r="EH4" i="29"/>
  <c r="DV30" i="29"/>
  <c r="DV29" i="29" s="1"/>
  <c r="DU4" i="29"/>
  <c r="DI30" i="29"/>
  <c r="DI29" i="29" s="1"/>
  <c r="EA4" i="29"/>
  <c r="DO30" i="29"/>
  <c r="DO29" i="29" s="1"/>
  <c r="OO3" i="29"/>
  <c r="OP12" i="29"/>
  <c r="AG321" i="5"/>
  <c r="AH320" i="5"/>
  <c r="AI320" i="5"/>
  <c r="AE319" i="5"/>
  <c r="AF319" i="5"/>
  <c r="AD320" i="5"/>
  <c r="AC331" i="5"/>
  <c r="OP9" i="29" l="1"/>
  <c r="OP8" i="29"/>
  <c r="DT29" i="29"/>
  <c r="DT28" i="29"/>
  <c r="DT26" i="29"/>
  <c r="DT27" i="29"/>
  <c r="ER4" i="29"/>
  <c r="EF30" i="29"/>
  <c r="DH25" i="29"/>
  <c r="DH41" i="29" s="1"/>
  <c r="DC25" i="29"/>
  <c r="DC41" i="29" s="1"/>
  <c r="DA25" i="29"/>
  <c r="DA41" i="29" s="1"/>
  <c r="DQ26" i="29"/>
  <c r="DQ28" i="29"/>
  <c r="DQ27" i="29"/>
  <c r="DL27" i="29"/>
  <c r="DL26" i="29"/>
  <c r="DL28" i="29"/>
  <c r="DG25" i="29"/>
  <c r="DG41" i="29" s="1"/>
  <c r="CZ25" i="29"/>
  <c r="CZ41" i="29" s="1"/>
  <c r="EQ4" i="29"/>
  <c r="EE30" i="29"/>
  <c r="EE29" i="29" s="1"/>
  <c r="DR28" i="29"/>
  <c r="DR26" i="29"/>
  <c r="DR27" i="29"/>
  <c r="DB25" i="29"/>
  <c r="DB41" i="29" s="1"/>
  <c r="EO4" i="29"/>
  <c r="EC30" i="29"/>
  <c r="EC29" i="29" s="1"/>
  <c r="EJ4" i="29"/>
  <c r="DX30" i="29"/>
  <c r="DX29" i="29" s="1"/>
  <c r="DN27" i="29"/>
  <c r="DN26" i="29"/>
  <c r="DN28" i="29"/>
  <c r="EP4" i="29"/>
  <c r="ED30" i="29"/>
  <c r="ED29" i="29" s="1"/>
  <c r="DI26" i="29"/>
  <c r="DI28" i="29"/>
  <c r="DI27" i="29"/>
  <c r="EL4" i="29"/>
  <c r="DZ30" i="29"/>
  <c r="DZ29" i="29" s="1"/>
  <c r="DJ25" i="29"/>
  <c r="DJ41" i="29" s="1"/>
  <c r="DF25" i="29"/>
  <c r="DF41" i="29" s="1"/>
  <c r="DW27" i="29"/>
  <c r="DW28" i="29"/>
  <c r="DW26" i="29"/>
  <c r="DK25" i="29"/>
  <c r="DK41" i="29" s="1"/>
  <c r="DD25" i="29"/>
  <c r="DD41" i="29" s="1"/>
  <c r="EG4" i="29"/>
  <c r="DU30" i="29"/>
  <c r="DU29" i="29" s="1"/>
  <c r="CW25" i="29"/>
  <c r="CW41" i="29" s="1"/>
  <c r="EU4" i="29"/>
  <c r="EI30" i="29"/>
  <c r="EI29" i="29" s="1"/>
  <c r="DP26" i="29"/>
  <c r="DP28" i="29"/>
  <c r="DP27" i="29"/>
  <c r="DE25" i="29"/>
  <c r="DE41" i="29" s="1"/>
  <c r="DO26" i="29"/>
  <c r="DO28" i="29"/>
  <c r="DO27" i="29"/>
  <c r="EN4" i="29"/>
  <c r="EB30" i="29"/>
  <c r="EB29" i="29" s="1"/>
  <c r="EM4" i="29"/>
  <c r="EA30" i="29"/>
  <c r="EA29" i="29" s="1"/>
  <c r="DV28" i="29"/>
  <c r="DV26" i="29"/>
  <c r="DV27" i="29"/>
  <c r="DM28" i="29"/>
  <c r="DM27" i="29"/>
  <c r="DM26" i="29"/>
  <c r="ET4" i="29"/>
  <c r="EH30" i="29"/>
  <c r="EH29" i="29" s="1"/>
  <c r="EK4" i="29"/>
  <c r="DY30" i="29"/>
  <c r="DY29" i="29" s="1"/>
  <c r="DS26" i="29"/>
  <c r="DS28" i="29"/>
  <c r="DS27" i="29"/>
  <c r="OQ12" i="29"/>
  <c r="OP3" i="29"/>
  <c r="AI321" i="5"/>
  <c r="AG322" i="5"/>
  <c r="AH321" i="5"/>
  <c r="AE320" i="5"/>
  <c r="AD321" i="5"/>
  <c r="AF320" i="5"/>
  <c r="AC332" i="5"/>
  <c r="OQ9" i="29" l="1"/>
  <c r="OQ8" i="29"/>
  <c r="EF28" i="29"/>
  <c r="EF27" i="29"/>
  <c r="EF29" i="29"/>
  <c r="EF26" i="29"/>
  <c r="FD4" i="29"/>
  <c r="ER30" i="29"/>
  <c r="DT25" i="29"/>
  <c r="DT41" i="29" s="1"/>
  <c r="DW25" i="29"/>
  <c r="DW41" i="29" s="1"/>
  <c r="DP25" i="29"/>
  <c r="DP41" i="29" s="1"/>
  <c r="DN25" i="29"/>
  <c r="DN41" i="29" s="1"/>
  <c r="EZ4" i="29"/>
  <c r="EN30" i="29"/>
  <c r="EN29" i="29" s="1"/>
  <c r="DI25" i="29"/>
  <c r="DI41" i="29" s="1"/>
  <c r="DR25" i="29"/>
  <c r="DR41" i="29" s="1"/>
  <c r="DX27" i="29"/>
  <c r="DX26" i="29"/>
  <c r="DX28" i="29"/>
  <c r="EC27" i="29"/>
  <c r="EC26" i="29"/>
  <c r="EC28" i="29"/>
  <c r="DY26" i="29"/>
  <c r="DY28" i="29"/>
  <c r="DY27" i="29"/>
  <c r="DU28" i="29"/>
  <c r="DU26" i="29"/>
  <c r="DU27" i="29"/>
  <c r="EV4" i="29"/>
  <c r="EJ30" i="29"/>
  <c r="EJ29" i="29" s="1"/>
  <c r="FA4" i="29"/>
  <c r="EO30" i="29"/>
  <c r="EO29" i="29" s="1"/>
  <c r="DL25" i="29"/>
  <c r="DL41" i="29" s="1"/>
  <c r="EW4" i="29"/>
  <c r="EK30" i="29"/>
  <c r="EK29" i="29" s="1"/>
  <c r="DV25" i="29"/>
  <c r="DV41" i="29" s="1"/>
  <c r="EA28" i="29"/>
  <c r="EA26" i="29"/>
  <c r="EA27" i="29"/>
  <c r="DO25" i="29"/>
  <c r="DO41" i="29" s="1"/>
  <c r="EI27" i="29"/>
  <c r="EI26" i="29"/>
  <c r="EI28" i="29"/>
  <c r="ES4" i="29"/>
  <c r="EG30" i="29"/>
  <c r="EG29" i="29" s="1"/>
  <c r="ED28" i="29"/>
  <c r="ED26" i="29"/>
  <c r="ED27" i="29"/>
  <c r="EE27" i="29"/>
  <c r="EE28" i="29"/>
  <c r="EE26" i="29"/>
  <c r="DM25" i="29"/>
  <c r="DM41" i="29" s="1"/>
  <c r="EY4" i="29"/>
  <c r="EM30" i="29"/>
  <c r="EM29" i="29" s="1"/>
  <c r="FG4" i="29"/>
  <c r="EU30" i="29"/>
  <c r="EU29" i="29" s="1"/>
  <c r="DZ26" i="29"/>
  <c r="DZ27" i="29"/>
  <c r="DZ28" i="29"/>
  <c r="FB4" i="29"/>
  <c r="EP30" i="29"/>
  <c r="EP29" i="29" s="1"/>
  <c r="FC4" i="29"/>
  <c r="EQ30" i="29"/>
  <c r="EQ29" i="29" s="1"/>
  <c r="EX4" i="29"/>
  <c r="EL30" i="29"/>
  <c r="EL29" i="29" s="1"/>
  <c r="DQ25" i="29"/>
  <c r="DQ41" i="29" s="1"/>
  <c r="DS25" i="29"/>
  <c r="DS41" i="29" s="1"/>
  <c r="EH27" i="29"/>
  <c r="EH28" i="29"/>
  <c r="EH26" i="29"/>
  <c r="FF4" i="29"/>
  <c r="ET30" i="29"/>
  <c r="ET29" i="29" s="1"/>
  <c r="EB26" i="29"/>
  <c r="EB28" i="29"/>
  <c r="EB27" i="29"/>
  <c r="OQ3" i="29"/>
  <c r="AH322" i="5"/>
  <c r="AG323" i="5"/>
  <c r="AI322" i="5"/>
  <c r="AF321" i="5"/>
  <c r="AD322" i="5"/>
  <c r="AE321" i="5"/>
  <c r="AC333" i="5"/>
  <c r="OU29" i="29" l="1"/>
  <c r="OU15" i="29"/>
  <c r="OU17" i="29"/>
  <c r="OV15" i="29"/>
  <c r="OU28" i="29"/>
  <c r="OU34" i="29"/>
  <c r="OV34" i="29"/>
  <c r="OV29" i="29"/>
  <c r="OU25" i="29"/>
  <c r="OV32" i="29"/>
  <c r="OV41" i="29"/>
  <c r="OW17" i="29"/>
  <c r="OU32" i="29"/>
  <c r="OV25" i="29"/>
  <c r="OW25" i="29"/>
  <c r="OV33" i="29"/>
  <c r="OV37" i="29"/>
  <c r="OV27" i="29"/>
  <c r="OW33" i="29"/>
  <c r="OU37" i="29"/>
  <c r="OV28" i="29"/>
  <c r="OU27" i="29"/>
  <c r="OU26" i="29"/>
  <c r="OV17" i="29"/>
  <c r="OU33" i="29"/>
  <c r="OW29" i="29"/>
  <c r="OW32" i="29"/>
  <c r="OW26" i="29"/>
  <c r="OX26" i="29"/>
  <c r="OX25" i="29"/>
  <c r="OV26" i="29"/>
  <c r="OW37" i="29"/>
  <c r="OW34" i="29"/>
  <c r="OW28" i="29"/>
  <c r="OW15" i="29"/>
  <c r="OW41" i="29"/>
  <c r="OX27" i="29"/>
  <c r="OY27" i="29"/>
  <c r="OX28" i="29"/>
  <c r="OX37" i="29"/>
  <c r="OX33" i="29"/>
  <c r="OX34" i="29"/>
  <c r="OX29" i="29"/>
  <c r="OW27" i="29"/>
  <c r="OY41" i="29"/>
  <c r="OY26" i="29"/>
  <c r="OX32" i="29"/>
  <c r="OY37" i="29"/>
  <c r="OY25" i="29"/>
  <c r="OX41" i="29"/>
  <c r="OY34" i="29"/>
  <c r="OY28" i="29"/>
  <c r="OY17" i="29"/>
  <c r="OZ29" i="29"/>
  <c r="OZ34" i="29"/>
  <c r="OY29" i="29"/>
  <c r="OY32" i="29"/>
  <c r="OX15" i="29"/>
  <c r="OX17" i="29"/>
  <c r="OY33" i="29"/>
  <c r="OZ37" i="29"/>
  <c r="OZ26" i="29"/>
  <c r="OZ32" i="29"/>
  <c r="OZ17" i="29"/>
  <c r="OY15" i="29"/>
  <c r="OZ27" i="29"/>
  <c r="PA33" i="29"/>
  <c r="OZ28" i="29"/>
  <c r="PA25" i="29"/>
  <c r="OZ15" i="29"/>
  <c r="PA17" i="29"/>
  <c r="PB27" i="29"/>
  <c r="OZ25" i="29"/>
  <c r="PA28" i="29"/>
  <c r="PA26" i="29"/>
  <c r="PA37" i="29"/>
  <c r="OZ33" i="29"/>
  <c r="PA27" i="29"/>
  <c r="PA15" i="29"/>
  <c r="PA29" i="29"/>
  <c r="OZ41" i="29"/>
  <c r="PB32" i="29"/>
  <c r="PA32" i="29"/>
  <c r="PB15" i="29"/>
  <c r="PB29" i="29"/>
  <c r="PA41" i="29"/>
  <c r="PB37" i="29"/>
  <c r="PB34" i="29"/>
  <c r="PB33" i="29"/>
  <c r="PB25" i="29"/>
  <c r="PB41" i="29"/>
  <c r="PC32" i="29"/>
  <c r="PA34" i="29"/>
  <c r="PC28" i="29"/>
  <c r="PC15" i="29"/>
  <c r="PC37" i="29"/>
  <c r="PC17" i="29"/>
  <c r="PB26" i="29"/>
  <c r="PB28" i="29"/>
  <c r="PC33" i="29"/>
  <c r="PC27" i="29"/>
  <c r="PB17" i="29"/>
  <c r="PC29" i="29"/>
  <c r="PC34" i="29"/>
  <c r="PC26" i="29"/>
  <c r="PD17" i="29"/>
  <c r="PD34" i="29"/>
  <c r="PE15" i="29"/>
  <c r="PD15" i="29"/>
  <c r="PD33" i="29"/>
  <c r="PE33" i="29"/>
  <c r="PE17" i="29"/>
  <c r="PF34" i="29"/>
  <c r="PE34" i="29"/>
  <c r="PD37" i="29"/>
  <c r="PF15" i="29"/>
  <c r="PG34" i="29"/>
  <c r="PG33" i="29"/>
  <c r="PF33" i="29"/>
  <c r="PE37" i="29"/>
  <c r="PF37" i="29"/>
  <c r="PG37" i="29"/>
  <c r="PG15" i="29"/>
  <c r="PF17" i="29"/>
  <c r="PG17" i="29"/>
  <c r="PH33" i="29"/>
  <c r="PI33" i="29"/>
  <c r="PH37" i="29"/>
  <c r="PI37" i="29"/>
  <c r="PH17" i="29"/>
  <c r="PI17" i="29"/>
  <c r="PH15" i="29"/>
  <c r="PH34" i="29"/>
  <c r="PJ15" i="29"/>
  <c r="PI15" i="29"/>
  <c r="PJ34" i="29"/>
  <c r="PJ17" i="29"/>
  <c r="PJ33" i="29"/>
  <c r="PJ37" i="29"/>
  <c r="PI34" i="29"/>
  <c r="PK33" i="29"/>
  <c r="PK15" i="29"/>
  <c r="PL17" i="29"/>
  <c r="PL15" i="29"/>
  <c r="PK34" i="29"/>
  <c r="PK17" i="29"/>
  <c r="PL33" i="29"/>
  <c r="PK37" i="29"/>
  <c r="PL34" i="29"/>
  <c r="PM33" i="29"/>
  <c r="PM37" i="29"/>
  <c r="PM17" i="29"/>
  <c r="PL37" i="29"/>
  <c r="PN33" i="29"/>
  <c r="PM15" i="29"/>
  <c r="PM34" i="29"/>
  <c r="PN34" i="29"/>
  <c r="PN15" i="29"/>
  <c r="PO15" i="29"/>
  <c r="PO17" i="29"/>
  <c r="PO33" i="29"/>
  <c r="PO37" i="29"/>
  <c r="PP33" i="29"/>
  <c r="PP37" i="29"/>
  <c r="PN17" i="29"/>
  <c r="PP34" i="29"/>
  <c r="PO34" i="29"/>
  <c r="PP15" i="29"/>
  <c r="PP17" i="29"/>
  <c r="PQ37" i="29"/>
  <c r="PN37" i="29"/>
  <c r="PR15" i="29"/>
  <c r="PR33" i="29"/>
  <c r="PQ34" i="29"/>
  <c r="PQ33" i="29"/>
  <c r="PR17" i="29"/>
  <c r="PQ15" i="29"/>
  <c r="PQ17" i="29"/>
  <c r="PR37" i="29"/>
  <c r="PS15" i="29"/>
  <c r="PS33" i="29"/>
  <c r="PS37" i="29"/>
  <c r="PR34" i="29"/>
  <c r="PT34" i="29"/>
  <c r="PT37" i="29"/>
  <c r="PT17" i="29"/>
  <c r="PS34" i="29"/>
  <c r="PT33" i="29"/>
  <c r="PU33" i="29"/>
  <c r="PU37" i="29"/>
  <c r="PU34" i="29"/>
  <c r="PT15" i="29"/>
  <c r="PU17" i="29"/>
  <c r="PS17" i="29"/>
  <c r="PV17" i="29"/>
  <c r="PU15" i="29"/>
  <c r="PV34" i="29"/>
  <c r="PV33" i="29"/>
  <c r="PW15" i="29"/>
  <c r="PW33" i="29"/>
  <c r="PW17" i="29"/>
  <c r="PV15" i="29"/>
  <c r="PW34" i="29"/>
  <c r="PW37" i="29"/>
  <c r="PX33" i="29"/>
  <c r="PX17" i="29"/>
  <c r="PX37" i="29"/>
  <c r="PX34" i="29"/>
  <c r="PV37" i="29"/>
  <c r="PY34" i="29"/>
  <c r="PX15" i="29"/>
  <c r="PY17" i="29"/>
  <c r="PY15" i="29"/>
  <c r="PY37" i="29"/>
  <c r="PZ17" i="29"/>
  <c r="PY33" i="29"/>
  <c r="PZ37" i="29"/>
  <c r="QA15" i="29"/>
  <c r="QA33" i="29"/>
  <c r="PZ33" i="29"/>
  <c r="PZ15" i="29"/>
  <c r="QA17" i="29"/>
  <c r="QA34" i="29"/>
  <c r="PZ34" i="29"/>
  <c r="QA37" i="29"/>
  <c r="OU41" i="29"/>
  <c r="OT37" i="29"/>
  <c r="OT32" i="29"/>
  <c r="OT33" i="29"/>
  <c r="OT34" i="29"/>
  <c r="OT28" i="29"/>
  <c r="OT27" i="29"/>
  <c r="OT29" i="29"/>
  <c r="OT25" i="29"/>
  <c r="OT26" i="29"/>
  <c r="OT17" i="29"/>
  <c r="ER29" i="29"/>
  <c r="PD29" i="29" s="1"/>
  <c r="ER27" i="29"/>
  <c r="ER28" i="29"/>
  <c r="ER26" i="29"/>
  <c r="FP4" i="29"/>
  <c r="FD30" i="29"/>
  <c r="EF25" i="29"/>
  <c r="EF41" i="29" s="1"/>
  <c r="EB25" i="29"/>
  <c r="EB41" i="29" s="1"/>
  <c r="FR4" i="29"/>
  <c r="FF30" i="29"/>
  <c r="FF29" i="29" s="1"/>
  <c r="DZ25" i="29"/>
  <c r="DZ41" i="29" s="1"/>
  <c r="EM28" i="29"/>
  <c r="EM26" i="29"/>
  <c r="EM27" i="29"/>
  <c r="EI25" i="29"/>
  <c r="EI41" i="29" s="1"/>
  <c r="FK4" i="29"/>
  <c r="EY30" i="29"/>
  <c r="EY29" i="29" s="1"/>
  <c r="EN27" i="29"/>
  <c r="EN26" i="29"/>
  <c r="EN28" i="29"/>
  <c r="EU27" i="29"/>
  <c r="EU28" i="29"/>
  <c r="EU26" i="29"/>
  <c r="EO28" i="29"/>
  <c r="EO26" i="29"/>
  <c r="EO27" i="29"/>
  <c r="DU25" i="29"/>
  <c r="DU41" i="29" s="1"/>
  <c r="DY25" i="29"/>
  <c r="DY41" i="29" s="1"/>
  <c r="FL4" i="29"/>
  <c r="EZ30" i="29"/>
  <c r="EZ29" i="29" s="1"/>
  <c r="EP26" i="29"/>
  <c r="EP28" i="29"/>
  <c r="EP27" i="29"/>
  <c r="FS4" i="29"/>
  <c r="FG30" i="29"/>
  <c r="FG29" i="29" s="1"/>
  <c r="ED25" i="29"/>
  <c r="ED41" i="29" s="1"/>
  <c r="EA25" i="29"/>
  <c r="EA41" i="29" s="1"/>
  <c r="FM4" i="29"/>
  <c r="FA30" i="29"/>
  <c r="FA29" i="29" s="1"/>
  <c r="EC25" i="29"/>
  <c r="EC41" i="29" s="1"/>
  <c r="EH25" i="29"/>
  <c r="EH41" i="29" s="1"/>
  <c r="FN4" i="29"/>
  <c r="FB30" i="29"/>
  <c r="FB29" i="29" s="1"/>
  <c r="PD32" i="29"/>
  <c r="EK27" i="29"/>
  <c r="EK28" i="29"/>
  <c r="EK26" i="29"/>
  <c r="EL27" i="29"/>
  <c r="EL26" i="29"/>
  <c r="EL28" i="29"/>
  <c r="EG28" i="29"/>
  <c r="EG27" i="29"/>
  <c r="EG26" i="29"/>
  <c r="FI4" i="29"/>
  <c r="EW30" i="29"/>
  <c r="EW29" i="29" s="1"/>
  <c r="EJ27" i="29"/>
  <c r="EJ28" i="29"/>
  <c r="EJ26" i="29"/>
  <c r="DX25" i="29"/>
  <c r="DX41" i="29" s="1"/>
  <c r="FJ4" i="29"/>
  <c r="EX30" i="29"/>
  <c r="EX29" i="29" s="1"/>
  <c r="EQ26" i="29"/>
  <c r="EQ28" i="29"/>
  <c r="EQ27" i="29"/>
  <c r="EE25" i="29"/>
  <c r="EE41" i="29" s="1"/>
  <c r="FE4" i="29"/>
  <c r="ES30" i="29"/>
  <c r="ES29" i="29" s="1"/>
  <c r="FH4" i="29"/>
  <c r="EV30" i="29"/>
  <c r="EV29" i="29" s="1"/>
  <c r="ET27" i="29"/>
  <c r="ET28" i="29"/>
  <c r="ET26" i="29"/>
  <c r="FO4" i="29"/>
  <c r="FC30" i="29"/>
  <c r="FC29" i="29" s="1"/>
  <c r="AG324" i="5"/>
  <c r="AH323" i="5"/>
  <c r="AI323" i="5"/>
  <c r="AE322" i="5"/>
  <c r="AF322" i="5"/>
  <c r="AD323" i="5"/>
  <c r="AC334" i="5"/>
  <c r="PD26" i="29" l="1"/>
  <c r="PD27" i="29"/>
  <c r="PD28" i="29"/>
  <c r="PC41" i="29"/>
  <c r="PC25" i="29"/>
  <c r="ER25" i="29"/>
  <c r="ER41" i="29" s="1"/>
  <c r="FD28" i="29"/>
  <c r="FD27" i="29"/>
  <c r="FD29" i="29"/>
  <c r="PE29" i="29" s="1"/>
  <c r="FD26" i="29"/>
  <c r="GB4" i="29"/>
  <c r="FP30" i="29"/>
  <c r="EL25" i="29"/>
  <c r="EL41" i="29" s="1"/>
  <c r="GA4" i="29"/>
  <c r="FO30" i="29"/>
  <c r="FO29" i="29" s="1"/>
  <c r="EV26" i="29"/>
  <c r="EV28" i="29"/>
  <c r="EV27" i="29"/>
  <c r="FQ4" i="29"/>
  <c r="FE30" i="29"/>
  <c r="FE29" i="29" s="1"/>
  <c r="FZ4" i="29"/>
  <c r="FN30" i="29"/>
  <c r="FN29" i="29" s="1"/>
  <c r="FW4" i="29"/>
  <c r="FK30" i="29"/>
  <c r="FK29" i="29" s="1"/>
  <c r="FT4" i="29"/>
  <c r="FH30" i="29"/>
  <c r="FH29" i="29" s="1"/>
  <c r="EJ25" i="29"/>
  <c r="EJ41" i="29" s="1"/>
  <c r="FG27" i="29"/>
  <c r="FG28" i="29"/>
  <c r="FG26" i="29"/>
  <c r="EU25" i="29"/>
  <c r="EU41" i="29" s="1"/>
  <c r="EK25" i="29"/>
  <c r="EK41" i="29" s="1"/>
  <c r="FA26" i="29"/>
  <c r="FA27" i="29"/>
  <c r="FA28" i="29"/>
  <c r="GE4" i="29"/>
  <c r="FS30" i="29"/>
  <c r="FS29" i="29" s="1"/>
  <c r="ET25" i="29"/>
  <c r="ET41" i="29" s="1"/>
  <c r="EW27" i="29"/>
  <c r="EW28" i="29"/>
  <c r="EW26" i="29"/>
  <c r="FY4" i="29"/>
  <c r="FM30" i="29"/>
  <c r="FM29" i="29" s="1"/>
  <c r="EN25" i="29"/>
  <c r="EN41" i="29" s="1"/>
  <c r="EM25" i="29"/>
  <c r="EM41" i="29" s="1"/>
  <c r="FU4" i="29"/>
  <c r="FI30" i="29"/>
  <c r="FI29" i="29" s="1"/>
  <c r="EO25" i="29"/>
  <c r="EO41" i="29" s="1"/>
  <c r="FF27" i="29"/>
  <c r="FF26" i="29"/>
  <c r="FF28" i="29"/>
  <c r="EX26" i="29"/>
  <c r="EX28" i="29"/>
  <c r="EX27" i="29"/>
  <c r="EG25" i="29"/>
  <c r="EG41" i="29" s="1"/>
  <c r="EZ26" i="29"/>
  <c r="EZ28" i="29"/>
  <c r="EZ27" i="29"/>
  <c r="GD4" i="29"/>
  <c r="FR30" i="29"/>
  <c r="FR29" i="29" s="1"/>
  <c r="EQ25" i="29"/>
  <c r="EQ41" i="29" s="1"/>
  <c r="FV4" i="29"/>
  <c r="FJ30" i="29"/>
  <c r="FJ29" i="29" s="1"/>
  <c r="EP25" i="29"/>
  <c r="EP41" i="29" s="1"/>
  <c r="FX4" i="29"/>
  <c r="FL30" i="29"/>
  <c r="FL29" i="29" s="1"/>
  <c r="FC27" i="29"/>
  <c r="FC26" i="29"/>
  <c r="FC28" i="29"/>
  <c r="ES27" i="29"/>
  <c r="ES28" i="29"/>
  <c r="ES26" i="29"/>
  <c r="FB28" i="29"/>
  <c r="FB27" i="29"/>
  <c r="FB26" i="29"/>
  <c r="EY28" i="29"/>
  <c r="EY26" i="29"/>
  <c r="EY27" i="29"/>
  <c r="AH324" i="5"/>
  <c r="AI324" i="5"/>
  <c r="AE323" i="5"/>
  <c r="AF323" i="5"/>
  <c r="AD324" i="5"/>
  <c r="AC335" i="5"/>
  <c r="AG335" i="5" s="1"/>
  <c r="PE26" i="29" l="1"/>
  <c r="PE28" i="29"/>
  <c r="PE27" i="29"/>
  <c r="PD41" i="29"/>
  <c r="PD25" i="29"/>
  <c r="FD25" i="29"/>
  <c r="FD41" i="29" s="1"/>
  <c r="FP28" i="29"/>
  <c r="FP29" i="29"/>
  <c r="PF29" i="29" s="1"/>
  <c r="FP26" i="29"/>
  <c r="FP27" i="29"/>
  <c r="GN4" i="29"/>
  <c r="GB30" i="29"/>
  <c r="EV25" i="29"/>
  <c r="EV41" i="29" s="1"/>
  <c r="EZ25" i="29"/>
  <c r="EZ41" i="29" s="1"/>
  <c r="FS27" i="29"/>
  <c r="FS26" i="29"/>
  <c r="FS28" i="29"/>
  <c r="GC4" i="29"/>
  <c r="FQ30" i="29"/>
  <c r="FQ29" i="29" s="1"/>
  <c r="FF25" i="29"/>
  <c r="FF41" i="29" s="1"/>
  <c r="EY25" i="29"/>
  <c r="EY41" i="29" s="1"/>
  <c r="EX25" i="29"/>
  <c r="EX41" i="29" s="1"/>
  <c r="GQ4" i="29"/>
  <c r="GE30" i="29"/>
  <c r="GE29" i="29" s="1"/>
  <c r="FH28" i="29"/>
  <c r="FH26" i="29"/>
  <c r="FH27" i="29"/>
  <c r="FK26" i="29"/>
  <c r="FK28" i="29"/>
  <c r="FK27" i="29"/>
  <c r="GG4" i="29"/>
  <c r="FU30" i="29"/>
  <c r="FU29" i="29" s="1"/>
  <c r="ES25" i="29"/>
  <c r="ES41" i="29" s="1"/>
  <c r="FJ27" i="29"/>
  <c r="FJ28" i="29"/>
  <c r="FJ26" i="29"/>
  <c r="FR28" i="29"/>
  <c r="FR26" i="29"/>
  <c r="FR27" i="29"/>
  <c r="GF4" i="29"/>
  <c r="FT30" i="29"/>
  <c r="FT29" i="29" s="1"/>
  <c r="GI4" i="29"/>
  <c r="FW30" i="29"/>
  <c r="FW29" i="29" s="1"/>
  <c r="GH4" i="29"/>
  <c r="FV30" i="29"/>
  <c r="FV29" i="29" s="1"/>
  <c r="GP4" i="29"/>
  <c r="GD30" i="29"/>
  <c r="GD29" i="29" s="1"/>
  <c r="FM26" i="29"/>
  <c r="FM27" i="29"/>
  <c r="FM28" i="29"/>
  <c r="FL26" i="29"/>
  <c r="FL28" i="29"/>
  <c r="FL27" i="29"/>
  <c r="GK4" i="29"/>
  <c r="FY30" i="29"/>
  <c r="FY29" i="29" s="1"/>
  <c r="FG25" i="29"/>
  <c r="FG41" i="29" s="1"/>
  <c r="FN26" i="29"/>
  <c r="FN28" i="29"/>
  <c r="FN27" i="29"/>
  <c r="FO27" i="29"/>
  <c r="FO26" i="29"/>
  <c r="FO28" i="29"/>
  <c r="FB25" i="29"/>
  <c r="FB41" i="29" s="1"/>
  <c r="GJ4" i="29"/>
  <c r="FX30" i="29"/>
  <c r="FX29" i="29" s="1"/>
  <c r="PE32" i="29"/>
  <c r="EW25" i="29"/>
  <c r="EW41" i="29" s="1"/>
  <c r="FA25" i="29"/>
  <c r="FA41" i="29" s="1"/>
  <c r="GL4" i="29"/>
  <c r="FZ30" i="29"/>
  <c r="FZ29" i="29" s="1"/>
  <c r="GM4" i="29"/>
  <c r="GA30" i="29"/>
  <c r="GA29" i="29" s="1"/>
  <c r="FC25" i="29"/>
  <c r="FC41" i="29" s="1"/>
  <c r="FI26" i="29"/>
  <c r="FI28" i="29"/>
  <c r="FI27" i="29"/>
  <c r="FE28" i="29"/>
  <c r="FE27" i="29"/>
  <c r="FE26" i="29"/>
  <c r="AH335" i="5"/>
  <c r="AI335" i="5"/>
  <c r="AG326" i="5"/>
  <c r="AD335" i="5"/>
  <c r="AE324" i="5"/>
  <c r="AF324" i="5"/>
  <c r="AC336" i="5"/>
  <c r="PF26" i="29" l="1"/>
  <c r="PF27" i="29"/>
  <c r="PF28" i="29"/>
  <c r="PE25" i="29"/>
  <c r="PF32" i="29"/>
  <c r="FP25" i="29"/>
  <c r="FP41" i="29" s="1"/>
  <c r="GB28" i="29"/>
  <c r="GB29" i="29"/>
  <c r="PG29" i="29" s="1"/>
  <c r="GB26" i="29"/>
  <c r="GB27" i="29"/>
  <c r="GZ4" i="29"/>
  <c r="GN30" i="29"/>
  <c r="FR25" i="29"/>
  <c r="FR41" i="29" s="1"/>
  <c r="FI25" i="29"/>
  <c r="FI41" i="29" s="1"/>
  <c r="FY26" i="29"/>
  <c r="FY27" i="29"/>
  <c r="FY28" i="29"/>
  <c r="GT4" i="29"/>
  <c r="GH30" i="29"/>
  <c r="GH29" i="29" s="1"/>
  <c r="FH25" i="29"/>
  <c r="FH41" i="29" s="1"/>
  <c r="GY4" i="29"/>
  <c r="GM30" i="29"/>
  <c r="GM29" i="29" s="1"/>
  <c r="GU4" i="29"/>
  <c r="GI30" i="29"/>
  <c r="GI29" i="29" s="1"/>
  <c r="FT27" i="29"/>
  <c r="FT26" i="29"/>
  <c r="FT28" i="29"/>
  <c r="GW4" i="29"/>
  <c r="GK30" i="29"/>
  <c r="GK29" i="29" s="1"/>
  <c r="GR4" i="29"/>
  <c r="GF30" i="29"/>
  <c r="GF29" i="29" s="1"/>
  <c r="FU27" i="29"/>
  <c r="FU28" i="29"/>
  <c r="FU26" i="29"/>
  <c r="GE27" i="29"/>
  <c r="GE26" i="29"/>
  <c r="GE28" i="29"/>
  <c r="FS25" i="29"/>
  <c r="FS41" i="29" s="1"/>
  <c r="FX27" i="29"/>
  <c r="FX28" i="29"/>
  <c r="FX26" i="29"/>
  <c r="FO25" i="29"/>
  <c r="FO41" i="29" s="1"/>
  <c r="FL25" i="29"/>
  <c r="FL41" i="29" s="1"/>
  <c r="FJ25" i="29"/>
  <c r="FJ41" i="29" s="1"/>
  <c r="GS4" i="29"/>
  <c r="GG30" i="29"/>
  <c r="GG29" i="29" s="1"/>
  <c r="HC4" i="29"/>
  <c r="GQ30" i="29"/>
  <c r="GQ29" i="29" s="1"/>
  <c r="FV27" i="29"/>
  <c r="FV26" i="29"/>
  <c r="FV28" i="29"/>
  <c r="FK25" i="29"/>
  <c r="FK41" i="29" s="1"/>
  <c r="FZ26" i="29"/>
  <c r="FZ28" i="29"/>
  <c r="FZ27" i="29"/>
  <c r="GV4" i="29"/>
  <c r="GJ30" i="29"/>
  <c r="GJ29" i="29" s="1"/>
  <c r="FM25" i="29"/>
  <c r="FM41" i="29" s="1"/>
  <c r="GD28" i="29"/>
  <c r="GD26" i="29"/>
  <c r="GD27" i="29"/>
  <c r="FE25" i="29"/>
  <c r="FE41" i="29" s="1"/>
  <c r="GX4" i="29"/>
  <c r="GL30" i="29"/>
  <c r="GL29" i="29" s="1"/>
  <c r="FN25" i="29"/>
  <c r="FN41" i="29" s="1"/>
  <c r="HB4" i="29"/>
  <c r="GP30" i="29"/>
  <c r="GP29" i="29" s="1"/>
  <c r="FQ26" i="29"/>
  <c r="FQ28" i="29"/>
  <c r="FQ27" i="29"/>
  <c r="GA28" i="29"/>
  <c r="GA26" i="29"/>
  <c r="GA27" i="29"/>
  <c r="FW26" i="29"/>
  <c r="FW28" i="29"/>
  <c r="FW27" i="29"/>
  <c r="GO4" i="29"/>
  <c r="GC30" i="29"/>
  <c r="GC29" i="29" s="1"/>
  <c r="AG327" i="5"/>
  <c r="AH326" i="5"/>
  <c r="AI326" i="5"/>
  <c r="AE335" i="5"/>
  <c r="AF335" i="5"/>
  <c r="AD326" i="5"/>
  <c r="AC337" i="5"/>
  <c r="PG26" i="29" l="1"/>
  <c r="PE41" i="29"/>
  <c r="PG27" i="29"/>
  <c r="PG28" i="29"/>
  <c r="PG32" i="29"/>
  <c r="PF25" i="29"/>
  <c r="GN28" i="29"/>
  <c r="GN29" i="29"/>
  <c r="PH29" i="29" s="1"/>
  <c r="GN27" i="29"/>
  <c r="GN26" i="29"/>
  <c r="HL4" i="29"/>
  <c r="GZ30" i="29"/>
  <c r="GB25" i="29"/>
  <c r="GB41" i="29" s="1"/>
  <c r="FY25" i="29"/>
  <c r="FY41" i="29" s="1"/>
  <c r="GP28" i="29"/>
  <c r="GP27" i="29"/>
  <c r="GP26" i="29"/>
  <c r="HJ4" i="29"/>
  <c r="GX30" i="29"/>
  <c r="GX29" i="29" s="1"/>
  <c r="GJ27" i="29"/>
  <c r="GJ26" i="29"/>
  <c r="GJ28" i="29"/>
  <c r="HE4" i="29"/>
  <c r="GS30" i="29"/>
  <c r="GS29" i="29" s="1"/>
  <c r="FW25" i="29"/>
  <c r="FW41" i="29" s="1"/>
  <c r="HN4" i="29"/>
  <c r="HB30" i="29"/>
  <c r="HB29" i="29" s="1"/>
  <c r="HH4" i="29"/>
  <c r="GV30" i="29"/>
  <c r="GV29" i="29" s="1"/>
  <c r="FV25" i="29"/>
  <c r="FV41" i="29" s="1"/>
  <c r="GQ28" i="29"/>
  <c r="GQ27" i="29"/>
  <c r="GQ26" i="29"/>
  <c r="GE25" i="29"/>
  <c r="GE41" i="29" s="1"/>
  <c r="GC27" i="29"/>
  <c r="GC26" i="29"/>
  <c r="GC28" i="29"/>
  <c r="GA25" i="29"/>
  <c r="GA41" i="29" s="1"/>
  <c r="HO4" i="29"/>
  <c r="HC30" i="29"/>
  <c r="HC29" i="29" s="1"/>
  <c r="FX25" i="29"/>
  <c r="FX41" i="29" s="1"/>
  <c r="GK26" i="29"/>
  <c r="GK28" i="29"/>
  <c r="GK27" i="29"/>
  <c r="GI27" i="29"/>
  <c r="GI28" i="29"/>
  <c r="GI26" i="29"/>
  <c r="HA4" i="29"/>
  <c r="GO30" i="29"/>
  <c r="GO29" i="29" s="1"/>
  <c r="FU25" i="29"/>
  <c r="FU41" i="29" s="1"/>
  <c r="HI4" i="29"/>
  <c r="GW30" i="29"/>
  <c r="GW29" i="29" s="1"/>
  <c r="FT25" i="29"/>
  <c r="FT41" i="29" s="1"/>
  <c r="HG4" i="29"/>
  <c r="GU30" i="29"/>
  <c r="GU29" i="29" s="1"/>
  <c r="FZ25" i="29"/>
  <c r="FZ41" i="29" s="1"/>
  <c r="GH26" i="29"/>
  <c r="GH28" i="29"/>
  <c r="GH27" i="29"/>
  <c r="GF27" i="29"/>
  <c r="GF28" i="29"/>
  <c r="GF26" i="29"/>
  <c r="GM28" i="29"/>
  <c r="GM27" i="29"/>
  <c r="GM26" i="29"/>
  <c r="HF4" i="29"/>
  <c r="GT30" i="29"/>
  <c r="GT29" i="29" s="1"/>
  <c r="HD4" i="29"/>
  <c r="GR30" i="29"/>
  <c r="GR29" i="29" s="1"/>
  <c r="HK4" i="29"/>
  <c r="GY30" i="29"/>
  <c r="GY29" i="29" s="1"/>
  <c r="FQ25" i="29"/>
  <c r="FQ41" i="29" s="1"/>
  <c r="GL27" i="29"/>
  <c r="GL26" i="29"/>
  <c r="GL28" i="29"/>
  <c r="GD25" i="29"/>
  <c r="GD41" i="29" s="1"/>
  <c r="GG26" i="29"/>
  <c r="GG28" i="29"/>
  <c r="GG27" i="29"/>
  <c r="AH327" i="5"/>
  <c r="AG328" i="5"/>
  <c r="AI327" i="5"/>
  <c r="AF326" i="5"/>
  <c r="AD327" i="5"/>
  <c r="AE326" i="5"/>
  <c r="AC338" i="5"/>
  <c r="PF41" i="29" l="1"/>
  <c r="PH28" i="29"/>
  <c r="PH26" i="29"/>
  <c r="PH27" i="29"/>
  <c r="PH32" i="29"/>
  <c r="PG25" i="29"/>
  <c r="GZ27" i="29"/>
  <c r="GZ26" i="29"/>
  <c r="GZ29" i="29"/>
  <c r="PI29" i="29" s="1"/>
  <c r="GZ28" i="29"/>
  <c r="HX4" i="29"/>
  <c r="HL30" i="29"/>
  <c r="GN25" i="29"/>
  <c r="GN41" i="29" s="1"/>
  <c r="GK25" i="29"/>
  <c r="GK41" i="29" s="1"/>
  <c r="GJ25" i="29"/>
  <c r="GJ41" i="29" s="1"/>
  <c r="GM25" i="29"/>
  <c r="GM41" i="29" s="1"/>
  <c r="GG25" i="29"/>
  <c r="GG41" i="29" s="1"/>
  <c r="GR28" i="29"/>
  <c r="GR26" i="29"/>
  <c r="GR27" i="29"/>
  <c r="HR4" i="29"/>
  <c r="HF30" i="29"/>
  <c r="HF29" i="29" s="1"/>
  <c r="HP4" i="29"/>
  <c r="HD30" i="29"/>
  <c r="HD29" i="29" s="1"/>
  <c r="GW28" i="29"/>
  <c r="GW26" i="29"/>
  <c r="GW27" i="29"/>
  <c r="HC26" i="29"/>
  <c r="HC28" i="29"/>
  <c r="HC27" i="29"/>
  <c r="GF25" i="29"/>
  <c r="GF41" i="29" s="1"/>
  <c r="HU4" i="29"/>
  <c r="HI30" i="29"/>
  <c r="HI29" i="29" s="1"/>
  <c r="IA4" i="29"/>
  <c r="HO30" i="29"/>
  <c r="HO29" i="29" s="1"/>
  <c r="GI25" i="29"/>
  <c r="GI41" i="29" s="1"/>
  <c r="GC25" i="29"/>
  <c r="GC41" i="29" s="1"/>
  <c r="GV27" i="29"/>
  <c r="GV28" i="29"/>
  <c r="GV26" i="29"/>
  <c r="GX27" i="29"/>
  <c r="GX26" i="29"/>
  <c r="GX28" i="29"/>
  <c r="GL25" i="29"/>
  <c r="GL41" i="29" s="1"/>
  <c r="GH25" i="29"/>
  <c r="GH41" i="29" s="1"/>
  <c r="HT4" i="29"/>
  <c r="HH30" i="29"/>
  <c r="HH29" i="29" s="1"/>
  <c r="HV4" i="29"/>
  <c r="HJ30" i="29"/>
  <c r="HJ29" i="29" s="1"/>
  <c r="GY28" i="29"/>
  <c r="GY26" i="29"/>
  <c r="GY27" i="29"/>
  <c r="GU28" i="29"/>
  <c r="GU26" i="29"/>
  <c r="GU27" i="29"/>
  <c r="GO26" i="29"/>
  <c r="GO28" i="29"/>
  <c r="GO27" i="29"/>
  <c r="GS27" i="29"/>
  <c r="GS28" i="29"/>
  <c r="GS26" i="29"/>
  <c r="GP25" i="29"/>
  <c r="GP41" i="29" s="1"/>
  <c r="HW4" i="29"/>
  <c r="HK30" i="29"/>
  <c r="HK29" i="29" s="1"/>
  <c r="HS4" i="29"/>
  <c r="HG30" i="29"/>
  <c r="HG29" i="29" s="1"/>
  <c r="HM4" i="29"/>
  <c r="HA30" i="29"/>
  <c r="HA29" i="29" s="1"/>
  <c r="HB28" i="29"/>
  <c r="HB27" i="29"/>
  <c r="HB26" i="29"/>
  <c r="HQ4" i="29"/>
  <c r="HE30" i="29"/>
  <c r="HE29" i="29" s="1"/>
  <c r="GT27" i="29"/>
  <c r="GT26" i="29"/>
  <c r="GT28" i="29"/>
  <c r="GQ25" i="29"/>
  <c r="GQ41" i="29" s="1"/>
  <c r="HZ4" i="29"/>
  <c r="HN30" i="29"/>
  <c r="HN29" i="29" s="1"/>
  <c r="AH328" i="5"/>
  <c r="AI328" i="5"/>
  <c r="AG329" i="5"/>
  <c r="AE327" i="5"/>
  <c r="AF327" i="5"/>
  <c r="AD328" i="5"/>
  <c r="AC339" i="5"/>
  <c r="PG41" i="29" l="1"/>
  <c r="PI27" i="29"/>
  <c r="PI28" i="29"/>
  <c r="PI26" i="29"/>
  <c r="PI32" i="29"/>
  <c r="PH25" i="29"/>
  <c r="IJ4" i="29"/>
  <c r="HX30" i="29"/>
  <c r="HL29" i="29"/>
  <c r="PJ29" i="29" s="1"/>
  <c r="HL28" i="29"/>
  <c r="HL26" i="29"/>
  <c r="HL27" i="29"/>
  <c r="GZ25" i="29"/>
  <c r="GZ41" i="29" s="1"/>
  <c r="GR25" i="29"/>
  <c r="GR41" i="29" s="1"/>
  <c r="IE4" i="29"/>
  <c r="HS30" i="29"/>
  <c r="HS29" i="29" s="1"/>
  <c r="HE26" i="29"/>
  <c r="HE27" i="29"/>
  <c r="HE28" i="29"/>
  <c r="GX25" i="29"/>
  <c r="GX41" i="29" s="1"/>
  <c r="GW25" i="29"/>
  <c r="GW41" i="29" s="1"/>
  <c r="IM4" i="29"/>
  <c r="IA30" i="29"/>
  <c r="IA29" i="29" s="1"/>
  <c r="GT25" i="29"/>
  <c r="GT41" i="29" s="1"/>
  <c r="IC4" i="29"/>
  <c r="HQ30" i="29"/>
  <c r="HQ29" i="29" s="1"/>
  <c r="HB25" i="29"/>
  <c r="HB41" i="29" s="1"/>
  <c r="HH27" i="29"/>
  <c r="HH26" i="29"/>
  <c r="HH28" i="29"/>
  <c r="HA27" i="29"/>
  <c r="HA28" i="29"/>
  <c r="HA26" i="29"/>
  <c r="IF4" i="29"/>
  <c r="HT30" i="29"/>
  <c r="HT29" i="29" s="1"/>
  <c r="HF26" i="29"/>
  <c r="HF28" i="29"/>
  <c r="HF27" i="29"/>
  <c r="HN26" i="29"/>
  <c r="HN28" i="29"/>
  <c r="HN27" i="29"/>
  <c r="HY4" i="29"/>
  <c r="HM30" i="29"/>
  <c r="HM29" i="29" s="1"/>
  <c r="HK28" i="29"/>
  <c r="HK26" i="29"/>
  <c r="HK27" i="29"/>
  <c r="GS25" i="29"/>
  <c r="GS41" i="29" s="1"/>
  <c r="GO25" i="29"/>
  <c r="GO41" i="29" s="1"/>
  <c r="GU25" i="29"/>
  <c r="GU41" i="29" s="1"/>
  <c r="ID4" i="29"/>
  <c r="HR30" i="29"/>
  <c r="HR29" i="29" s="1"/>
  <c r="IL4" i="29"/>
  <c r="HZ30" i="29"/>
  <c r="HZ29" i="29" s="1"/>
  <c r="II4" i="29"/>
  <c r="HW30" i="29"/>
  <c r="HW29" i="29" s="1"/>
  <c r="GY25" i="29"/>
  <c r="GY41" i="29" s="1"/>
  <c r="HJ28" i="29"/>
  <c r="HJ26" i="29"/>
  <c r="HJ27" i="29"/>
  <c r="GV25" i="29"/>
  <c r="GV41" i="29" s="1"/>
  <c r="HI27" i="29"/>
  <c r="HI28" i="29"/>
  <c r="HI26" i="29"/>
  <c r="HD26" i="29"/>
  <c r="HD28" i="29"/>
  <c r="HD27" i="29"/>
  <c r="HG28" i="29"/>
  <c r="HG27" i="29"/>
  <c r="HG26" i="29"/>
  <c r="IH4" i="29"/>
  <c r="HV30" i="29"/>
  <c r="HV29" i="29" s="1"/>
  <c r="HO27" i="29"/>
  <c r="HO26" i="29"/>
  <c r="HO28" i="29"/>
  <c r="IG4" i="29"/>
  <c r="HU30" i="29"/>
  <c r="HU29" i="29" s="1"/>
  <c r="HC25" i="29"/>
  <c r="HC41" i="29" s="1"/>
  <c r="IB4" i="29"/>
  <c r="HP30" i="29"/>
  <c r="HP29" i="29" s="1"/>
  <c r="AI329" i="5"/>
  <c r="AH329" i="5"/>
  <c r="AG330" i="5"/>
  <c r="AE328" i="5"/>
  <c r="AD329" i="5"/>
  <c r="AF328" i="5"/>
  <c r="AC340" i="5"/>
  <c r="PH41" i="29" l="1"/>
  <c r="PJ26" i="29"/>
  <c r="PJ28" i="29"/>
  <c r="PJ27" i="29"/>
  <c r="PJ32" i="29"/>
  <c r="PI25" i="29"/>
  <c r="HL25" i="29"/>
  <c r="HL41" i="29" s="1"/>
  <c r="HX27" i="29"/>
  <c r="HX28" i="29"/>
  <c r="HX29" i="29"/>
  <c r="PK29" i="29" s="1"/>
  <c r="HX26" i="29"/>
  <c r="IV4" i="29"/>
  <c r="IJ30" i="29"/>
  <c r="HO25" i="29"/>
  <c r="HO41" i="29" s="1"/>
  <c r="HK25" i="29"/>
  <c r="HK41" i="29" s="1"/>
  <c r="HF25" i="29"/>
  <c r="HF41" i="29" s="1"/>
  <c r="HH25" i="29"/>
  <c r="HH41" i="29" s="1"/>
  <c r="HG25" i="29"/>
  <c r="HG41" i="29" s="1"/>
  <c r="HD25" i="29"/>
  <c r="HD41" i="29" s="1"/>
  <c r="HI25" i="29"/>
  <c r="HI41" i="29" s="1"/>
  <c r="HN25" i="29"/>
  <c r="HN41" i="29" s="1"/>
  <c r="HT27" i="29"/>
  <c r="HT26" i="29"/>
  <c r="HT28" i="29"/>
  <c r="HA25" i="29"/>
  <c r="HA41" i="29" s="1"/>
  <c r="HQ26" i="29"/>
  <c r="HQ27" i="29"/>
  <c r="HQ28" i="29"/>
  <c r="HV27" i="29"/>
  <c r="HV26" i="29"/>
  <c r="HV28" i="29"/>
  <c r="IR4" i="29"/>
  <c r="IF30" i="29"/>
  <c r="IF29" i="29" s="1"/>
  <c r="IO4" i="29"/>
  <c r="IC30" i="29"/>
  <c r="IC29" i="29" s="1"/>
  <c r="IT4" i="29"/>
  <c r="IH30" i="29"/>
  <c r="IH29" i="29" s="1"/>
  <c r="HU26" i="29"/>
  <c r="HU28" i="29"/>
  <c r="HU27" i="29"/>
  <c r="HJ25" i="29"/>
  <c r="HJ41" i="29" s="1"/>
  <c r="HS27" i="29"/>
  <c r="HS26" i="29"/>
  <c r="HS28" i="29"/>
  <c r="HP28" i="29"/>
  <c r="HP26" i="29"/>
  <c r="HP27" i="29"/>
  <c r="IS4" i="29"/>
  <c r="IG30" i="29"/>
  <c r="IG29" i="29" s="1"/>
  <c r="HZ27" i="29"/>
  <c r="HZ26" i="29"/>
  <c r="HZ28" i="29"/>
  <c r="HM28" i="29"/>
  <c r="HM26" i="29"/>
  <c r="HM27" i="29"/>
  <c r="IQ4" i="29"/>
  <c r="IE30" i="29"/>
  <c r="IE29" i="29" s="1"/>
  <c r="IN4" i="29"/>
  <c r="IB30" i="29"/>
  <c r="IB29" i="29" s="1"/>
  <c r="HW26" i="29"/>
  <c r="HW27" i="29"/>
  <c r="HW28" i="29"/>
  <c r="IX4" i="29"/>
  <c r="IL30" i="29"/>
  <c r="IL29" i="29" s="1"/>
  <c r="IK4" i="29"/>
  <c r="HY30" i="29"/>
  <c r="HY29" i="29" s="1"/>
  <c r="IA28" i="29"/>
  <c r="IA27" i="29"/>
  <c r="IA26" i="29"/>
  <c r="IU4" i="29"/>
  <c r="II30" i="29"/>
  <c r="II29" i="29" s="1"/>
  <c r="IY4" i="29"/>
  <c r="IM30" i="29"/>
  <c r="IM29" i="29" s="1"/>
  <c r="HR27" i="29"/>
  <c r="HR28" i="29"/>
  <c r="HR26" i="29"/>
  <c r="PK32" i="29"/>
  <c r="IP4" i="29"/>
  <c r="ID30" i="29"/>
  <c r="ID29" i="29" s="1"/>
  <c r="HE25" i="29"/>
  <c r="HE41" i="29" s="1"/>
  <c r="AH330" i="5"/>
  <c r="AG331" i="5"/>
  <c r="AI330" i="5"/>
  <c r="AF329" i="5"/>
  <c r="AD330" i="5"/>
  <c r="AE329" i="5"/>
  <c r="AC341" i="5"/>
  <c r="PI41" i="29" l="1"/>
  <c r="PK27" i="29"/>
  <c r="PK26" i="29"/>
  <c r="PK28" i="29"/>
  <c r="PJ25" i="29"/>
  <c r="HX25" i="29"/>
  <c r="HX41" i="29" s="1"/>
  <c r="JH4" i="29"/>
  <c r="IV30" i="29"/>
  <c r="IJ27" i="29"/>
  <c r="IJ28" i="29"/>
  <c r="IJ29" i="29"/>
  <c r="PL29" i="29" s="1"/>
  <c r="IJ26" i="29"/>
  <c r="HR25" i="29"/>
  <c r="HR41" i="29" s="1"/>
  <c r="HP25" i="29"/>
  <c r="HP41" i="29" s="1"/>
  <c r="JE4" i="29"/>
  <c r="IS30" i="29"/>
  <c r="IS29" i="29" s="1"/>
  <c r="IC26" i="29"/>
  <c r="IC27" i="29"/>
  <c r="IC28" i="29"/>
  <c r="ID28" i="29"/>
  <c r="ID27" i="29"/>
  <c r="ID26" i="29"/>
  <c r="IL27" i="29"/>
  <c r="IL28" i="29"/>
  <c r="IL26" i="29"/>
  <c r="IB26" i="29"/>
  <c r="IB28" i="29"/>
  <c r="IB27" i="29"/>
  <c r="HZ25" i="29"/>
  <c r="HZ41" i="29" s="1"/>
  <c r="JA4" i="29"/>
  <c r="IO30" i="29"/>
  <c r="IO29" i="29" s="1"/>
  <c r="HV25" i="29"/>
  <c r="HV41" i="29" s="1"/>
  <c r="JB4" i="29"/>
  <c r="IP30" i="29"/>
  <c r="IP29" i="29" s="1"/>
  <c r="JJ4" i="29"/>
  <c r="IX30" i="29"/>
  <c r="IX29" i="29" s="1"/>
  <c r="IZ4" i="29"/>
  <c r="IN30" i="29"/>
  <c r="IN29" i="29" s="1"/>
  <c r="IM26" i="29"/>
  <c r="IM27" i="29"/>
  <c r="IM28" i="29"/>
  <c r="IA25" i="29"/>
  <c r="IA41" i="29" s="1"/>
  <c r="IE27" i="29"/>
  <c r="IE26" i="29"/>
  <c r="IE28" i="29"/>
  <c r="HS25" i="29"/>
  <c r="HS41" i="29" s="1"/>
  <c r="HU25" i="29"/>
  <c r="HU41" i="29" s="1"/>
  <c r="JK4" i="29"/>
  <c r="IY30" i="29"/>
  <c r="IY29" i="29" s="1"/>
  <c r="JC4" i="29"/>
  <c r="IQ30" i="29"/>
  <c r="IQ29" i="29" s="1"/>
  <c r="IH26" i="29"/>
  <c r="IH28" i="29"/>
  <c r="IH27" i="29"/>
  <c r="JF4" i="29"/>
  <c r="IT30" i="29"/>
  <c r="IT29" i="29" s="1"/>
  <c r="IF26" i="29"/>
  <c r="IF27" i="29"/>
  <c r="IF28" i="29"/>
  <c r="HM25" i="29"/>
  <c r="HM41" i="29" s="1"/>
  <c r="JD4" i="29"/>
  <c r="IR30" i="29"/>
  <c r="IR29" i="29" s="1"/>
  <c r="II28" i="29"/>
  <c r="II27" i="29"/>
  <c r="II26" i="29"/>
  <c r="HY27" i="29"/>
  <c r="HY28" i="29"/>
  <c r="HY26" i="29"/>
  <c r="HW25" i="29"/>
  <c r="HW41" i="29" s="1"/>
  <c r="JG4" i="29"/>
  <c r="IU30" i="29"/>
  <c r="IU29" i="29" s="1"/>
  <c r="IW4" i="29"/>
  <c r="IK30" i="29"/>
  <c r="IK29" i="29" s="1"/>
  <c r="IG27" i="29"/>
  <c r="IG26" i="29"/>
  <c r="IG28" i="29"/>
  <c r="HQ25" i="29"/>
  <c r="HQ41" i="29" s="1"/>
  <c r="HT25" i="29"/>
  <c r="HT41" i="29" s="1"/>
  <c r="AH331" i="5"/>
  <c r="AI331" i="5"/>
  <c r="AG332" i="5"/>
  <c r="AE330" i="5"/>
  <c r="AF330" i="5"/>
  <c r="AD331" i="5"/>
  <c r="AC342" i="5"/>
  <c r="PJ41" i="29" l="1"/>
  <c r="PL28" i="29"/>
  <c r="PL26" i="29"/>
  <c r="PL27" i="29"/>
  <c r="PL32" i="29"/>
  <c r="PK25" i="29"/>
  <c r="JT4" i="29"/>
  <c r="JH30" i="29"/>
  <c r="IJ25" i="29"/>
  <c r="IJ41" i="29" s="1"/>
  <c r="IV26" i="29"/>
  <c r="IV28" i="29"/>
  <c r="IV27" i="29"/>
  <c r="IV29" i="29"/>
  <c r="PM29" i="29" s="1"/>
  <c r="IB25" i="29"/>
  <c r="IB41" i="29" s="1"/>
  <c r="HY25" i="29"/>
  <c r="HY41" i="29" s="1"/>
  <c r="IH25" i="29"/>
  <c r="IH41" i="29" s="1"/>
  <c r="JP4" i="29"/>
  <c r="JD30" i="29"/>
  <c r="JD29" i="29" s="1"/>
  <c r="IX27" i="29"/>
  <c r="IX28" i="29"/>
  <c r="IX26" i="29"/>
  <c r="II25" i="29"/>
  <c r="II41" i="29" s="1"/>
  <c r="IY28" i="29"/>
  <c r="IY27" i="29"/>
  <c r="IY26" i="29"/>
  <c r="JV4" i="29"/>
  <c r="JJ30" i="29"/>
  <c r="JJ29" i="29" s="1"/>
  <c r="IU28" i="29"/>
  <c r="IU27" i="29"/>
  <c r="IU26" i="29"/>
  <c r="JW4" i="29"/>
  <c r="JK30" i="29"/>
  <c r="JK29" i="29" s="1"/>
  <c r="IE25" i="29"/>
  <c r="IE41" i="29" s="1"/>
  <c r="JI4" i="29"/>
  <c r="IW30" i="29"/>
  <c r="IW29" i="29" s="1"/>
  <c r="IC25" i="29"/>
  <c r="IC41" i="29" s="1"/>
  <c r="JS4" i="29"/>
  <c r="JG30" i="29"/>
  <c r="JG29" i="29" s="1"/>
  <c r="IL25" i="29"/>
  <c r="IL41" i="29" s="1"/>
  <c r="IS26" i="29"/>
  <c r="IS28" i="29"/>
  <c r="IS27" i="29"/>
  <c r="IF25" i="29"/>
  <c r="IF41" i="29" s="1"/>
  <c r="IT27" i="29"/>
  <c r="IT28" i="29"/>
  <c r="IT26" i="29"/>
  <c r="IN26" i="29"/>
  <c r="IN28" i="29"/>
  <c r="IN27" i="29"/>
  <c r="IO27" i="29"/>
  <c r="IO26" i="29"/>
  <c r="IO28" i="29"/>
  <c r="JQ4" i="29"/>
  <c r="JE30" i="29"/>
  <c r="JE29" i="29" s="1"/>
  <c r="IG25" i="29"/>
  <c r="IG41" i="29" s="1"/>
  <c r="IQ27" i="29"/>
  <c r="IQ26" i="29"/>
  <c r="IQ28" i="29"/>
  <c r="IM25" i="29"/>
  <c r="IM41" i="29" s="1"/>
  <c r="JL4" i="29"/>
  <c r="IZ30" i="29"/>
  <c r="IZ29" i="29" s="1"/>
  <c r="IP27" i="29"/>
  <c r="IP28" i="29"/>
  <c r="IP26" i="29"/>
  <c r="JM4" i="29"/>
  <c r="JA30" i="29"/>
  <c r="JA29" i="29" s="1"/>
  <c r="ID25" i="29"/>
  <c r="ID41" i="29" s="1"/>
  <c r="JR4" i="29"/>
  <c r="JF30" i="29"/>
  <c r="JF29" i="29" s="1"/>
  <c r="IK26" i="29"/>
  <c r="IK28" i="29"/>
  <c r="IK27" i="29"/>
  <c r="IR27" i="29"/>
  <c r="IR26" i="29"/>
  <c r="IR28" i="29"/>
  <c r="JO4" i="29"/>
  <c r="JC30" i="29"/>
  <c r="JC29" i="29" s="1"/>
  <c r="JN4" i="29"/>
  <c r="JB30" i="29"/>
  <c r="JB29" i="29" s="1"/>
  <c r="AH332" i="5"/>
  <c r="AG333" i="5"/>
  <c r="AI332" i="5"/>
  <c r="AE331" i="5"/>
  <c r="AF331" i="5"/>
  <c r="AD332" i="5"/>
  <c r="AC343" i="5"/>
  <c r="PK41" i="29" l="1"/>
  <c r="PM26" i="29"/>
  <c r="PM27" i="29"/>
  <c r="PM28" i="29"/>
  <c r="PM32" i="29"/>
  <c r="PL25" i="29"/>
  <c r="IV25" i="29"/>
  <c r="IV41" i="29" s="1"/>
  <c r="JH28" i="29"/>
  <c r="JH26" i="29"/>
  <c r="JH29" i="29"/>
  <c r="PN29" i="29" s="1"/>
  <c r="JH27" i="29"/>
  <c r="KF4" i="29"/>
  <c r="JT30" i="29"/>
  <c r="IX25" i="29"/>
  <c r="IX41" i="29" s="1"/>
  <c r="IY25" i="29"/>
  <c r="IY41" i="29" s="1"/>
  <c r="IO25" i="29"/>
  <c r="IO41" i="29" s="1"/>
  <c r="IT25" i="29"/>
  <c r="IT41" i="29" s="1"/>
  <c r="IU25" i="29"/>
  <c r="IU41" i="29" s="1"/>
  <c r="IR25" i="29"/>
  <c r="IR41" i="29" s="1"/>
  <c r="IN25" i="29"/>
  <c r="IN41" i="29" s="1"/>
  <c r="IK25" i="29"/>
  <c r="IK41" i="29" s="1"/>
  <c r="JF27" i="29"/>
  <c r="JF28" i="29"/>
  <c r="JF26" i="29"/>
  <c r="IZ27" i="29"/>
  <c r="IZ28" i="29"/>
  <c r="IZ26" i="29"/>
  <c r="JE26" i="29"/>
  <c r="JE28" i="29"/>
  <c r="JE27" i="29"/>
  <c r="PN32" i="29"/>
  <c r="JA27" i="29"/>
  <c r="JA26" i="29"/>
  <c r="JA28" i="29"/>
  <c r="JY4" i="29"/>
  <c r="JM30" i="29"/>
  <c r="JM29" i="29" s="1"/>
  <c r="IQ25" i="29"/>
  <c r="IQ41" i="29" s="1"/>
  <c r="IS25" i="29"/>
  <c r="IS41" i="29" s="1"/>
  <c r="JG26" i="29"/>
  <c r="JG27" i="29"/>
  <c r="JG28" i="29"/>
  <c r="KD4" i="29"/>
  <c r="JR30" i="29"/>
  <c r="JR29" i="29" s="1"/>
  <c r="JX4" i="29"/>
  <c r="JL30" i="29"/>
  <c r="JL29" i="29" s="1"/>
  <c r="KC4" i="29"/>
  <c r="JQ30" i="29"/>
  <c r="JQ29" i="29" s="1"/>
  <c r="JC26" i="29"/>
  <c r="JC28" i="29"/>
  <c r="JC27" i="29"/>
  <c r="IP25" i="29"/>
  <c r="IP41" i="29" s="1"/>
  <c r="KE4" i="29"/>
  <c r="JS30" i="29"/>
  <c r="JS29" i="29" s="1"/>
  <c r="IW27" i="29"/>
  <c r="IW26" i="29"/>
  <c r="IW28" i="29"/>
  <c r="JK27" i="29"/>
  <c r="JK26" i="29"/>
  <c r="JK28" i="29"/>
  <c r="JJ27" i="29"/>
  <c r="JJ28" i="29"/>
  <c r="JJ26" i="29"/>
  <c r="JU4" i="29"/>
  <c r="JI30" i="29"/>
  <c r="JI29" i="29" s="1"/>
  <c r="KI4" i="29"/>
  <c r="JW30" i="29"/>
  <c r="JW29" i="29" s="1"/>
  <c r="KH4" i="29"/>
  <c r="JV30" i="29"/>
  <c r="JV29" i="29" s="1"/>
  <c r="KA4" i="29"/>
  <c r="JO30" i="29"/>
  <c r="JO29" i="29" s="1"/>
  <c r="JZ4" i="29"/>
  <c r="JN30" i="29"/>
  <c r="JN29" i="29" s="1"/>
  <c r="JD28" i="29"/>
  <c r="JD26" i="29"/>
  <c r="JD27" i="29"/>
  <c r="JB26" i="29"/>
  <c r="JB28" i="29"/>
  <c r="JB27" i="29"/>
  <c r="KB4" i="29"/>
  <c r="JP30" i="29"/>
  <c r="JP29" i="29" s="1"/>
  <c r="AH333" i="5"/>
  <c r="AG334" i="5"/>
  <c r="AI333" i="5"/>
  <c r="AE332" i="5"/>
  <c r="AD333" i="5"/>
  <c r="AF332" i="5"/>
  <c r="AC344" i="5"/>
  <c r="PL41" i="29" l="1"/>
  <c r="PN28" i="29"/>
  <c r="PN26" i="29"/>
  <c r="PN27" i="29"/>
  <c r="PM25" i="29"/>
  <c r="JT29" i="29"/>
  <c r="PO29" i="29" s="1"/>
  <c r="JT26" i="29"/>
  <c r="JT28" i="29"/>
  <c r="JT27" i="29"/>
  <c r="KR4" i="29"/>
  <c r="KF30" i="29"/>
  <c r="JH25" i="29"/>
  <c r="JH41" i="29" s="1"/>
  <c r="JB25" i="29"/>
  <c r="JB41" i="29" s="1"/>
  <c r="JD25" i="29"/>
  <c r="JD41" i="29" s="1"/>
  <c r="JA25" i="29"/>
  <c r="JA41" i="29" s="1"/>
  <c r="JE25" i="29"/>
  <c r="JE41" i="29" s="1"/>
  <c r="JK25" i="29"/>
  <c r="JK41" i="29" s="1"/>
  <c r="JC25" i="29"/>
  <c r="JC41" i="29" s="1"/>
  <c r="KL4" i="29"/>
  <c r="JZ30" i="29"/>
  <c r="JZ29" i="29" s="1"/>
  <c r="JO28" i="29"/>
  <c r="JO27" i="29"/>
  <c r="JO26" i="29"/>
  <c r="JW27" i="29"/>
  <c r="JW26" i="29"/>
  <c r="JW28" i="29"/>
  <c r="KK4" i="29"/>
  <c r="JY30" i="29"/>
  <c r="JY29" i="29" s="1"/>
  <c r="IZ25" i="29"/>
  <c r="IZ41" i="29" s="1"/>
  <c r="JS27" i="29"/>
  <c r="JS26" i="29"/>
  <c r="JS28" i="29"/>
  <c r="KQ4" i="29"/>
  <c r="KE30" i="29"/>
  <c r="KE29" i="29" s="1"/>
  <c r="JM26" i="29"/>
  <c r="JM27" i="29"/>
  <c r="JM28" i="29"/>
  <c r="KM4" i="29"/>
  <c r="KA30" i="29"/>
  <c r="KA29" i="29" s="1"/>
  <c r="KU4" i="29"/>
  <c r="KI30" i="29"/>
  <c r="KI29" i="29" s="1"/>
  <c r="IW25" i="29"/>
  <c r="IW41" i="29" s="1"/>
  <c r="JL28" i="29"/>
  <c r="JL26" i="29"/>
  <c r="JL27" i="29"/>
  <c r="JF25" i="29"/>
  <c r="JF41" i="29" s="1"/>
  <c r="JP27" i="29"/>
  <c r="JP28" i="29"/>
  <c r="JP26" i="29"/>
  <c r="KJ4" i="29"/>
  <c r="JX30" i="29"/>
  <c r="JX29" i="29" s="1"/>
  <c r="KN4" i="29"/>
  <c r="KB30" i="29"/>
  <c r="KB29" i="29" s="1"/>
  <c r="JI26" i="29"/>
  <c r="JI28" i="29"/>
  <c r="JI27" i="29"/>
  <c r="JV27" i="29"/>
  <c r="JV26" i="29"/>
  <c r="JV28" i="29"/>
  <c r="KG4" i="29"/>
  <c r="JU30" i="29"/>
  <c r="JU29" i="29" s="1"/>
  <c r="JQ26" i="29"/>
  <c r="JQ28" i="29"/>
  <c r="JQ27" i="29"/>
  <c r="JR28" i="29"/>
  <c r="JR26" i="29"/>
  <c r="JR27" i="29"/>
  <c r="JG25" i="29"/>
  <c r="JG41" i="29" s="1"/>
  <c r="JN26" i="29"/>
  <c r="JN28" i="29"/>
  <c r="JN27" i="29"/>
  <c r="KT4" i="29"/>
  <c r="KH30" i="29"/>
  <c r="KH29" i="29" s="1"/>
  <c r="JJ25" i="29"/>
  <c r="JJ41" i="29" s="1"/>
  <c r="KO4" i="29"/>
  <c r="KC30" i="29"/>
  <c r="KC29" i="29" s="1"/>
  <c r="KP4" i="29"/>
  <c r="KD30" i="29"/>
  <c r="KD29" i="29" s="1"/>
  <c r="AH334" i="5"/>
  <c r="AI334" i="5"/>
  <c r="AE333" i="5"/>
  <c r="AD334" i="5"/>
  <c r="AF333" i="5"/>
  <c r="AC345" i="5"/>
  <c r="AG345" i="5" s="1"/>
  <c r="PM41" i="29" l="1"/>
  <c r="PO27" i="29"/>
  <c r="PO28" i="29"/>
  <c r="PO26" i="29"/>
  <c r="PO32" i="29"/>
  <c r="PN25" i="29"/>
  <c r="JT25" i="29"/>
  <c r="JT41" i="29" s="1"/>
  <c r="KF28" i="29"/>
  <c r="KF29" i="29"/>
  <c r="PP29" i="29" s="1"/>
  <c r="KF26" i="29"/>
  <c r="KF27" i="29"/>
  <c r="LD4" i="29"/>
  <c r="KR30" i="29"/>
  <c r="JP25" i="29"/>
  <c r="JP41" i="29" s="1"/>
  <c r="JS25" i="29"/>
  <c r="JS41" i="29" s="1"/>
  <c r="KI27" i="29"/>
  <c r="KI26" i="29"/>
  <c r="KI28" i="29"/>
  <c r="JI25" i="29"/>
  <c r="JI41" i="29" s="1"/>
  <c r="KZ4" i="29"/>
  <c r="KN30" i="29"/>
  <c r="KN29" i="29" s="1"/>
  <c r="LG4" i="29"/>
  <c r="KU30" i="29"/>
  <c r="KU29" i="29" s="1"/>
  <c r="JY26" i="29"/>
  <c r="JY28" i="29"/>
  <c r="JY27" i="29"/>
  <c r="JO25" i="29"/>
  <c r="JO41" i="29" s="1"/>
  <c r="KB28" i="29"/>
  <c r="KB27" i="29"/>
  <c r="KB26" i="29"/>
  <c r="KH28" i="29"/>
  <c r="KH26" i="29"/>
  <c r="KH27" i="29"/>
  <c r="LF4" i="29"/>
  <c r="KT30" i="29"/>
  <c r="KT29" i="29" s="1"/>
  <c r="KW4" i="29"/>
  <c r="KK30" i="29"/>
  <c r="KK29" i="29" s="1"/>
  <c r="JW25" i="29"/>
  <c r="JW41" i="29" s="1"/>
  <c r="JZ28" i="29"/>
  <c r="JZ27" i="29"/>
  <c r="JZ26" i="29"/>
  <c r="KA28" i="29"/>
  <c r="KA26" i="29"/>
  <c r="KA27" i="29"/>
  <c r="KX4" i="29"/>
  <c r="KL30" i="29"/>
  <c r="KL29" i="29" s="1"/>
  <c r="KD26" i="29"/>
  <c r="KD28" i="29"/>
  <c r="KD27" i="29"/>
  <c r="JU27" i="29"/>
  <c r="JU26" i="29"/>
  <c r="JU28" i="29"/>
  <c r="JX27" i="29"/>
  <c r="JX26" i="29"/>
  <c r="JX28" i="29"/>
  <c r="LB4" i="29"/>
  <c r="KP30" i="29"/>
  <c r="KP29" i="29" s="1"/>
  <c r="JR25" i="29"/>
  <c r="JR41" i="29" s="1"/>
  <c r="KS4" i="29"/>
  <c r="KG30" i="29"/>
  <c r="KG29" i="29" s="1"/>
  <c r="KV4" i="29"/>
  <c r="KJ30" i="29"/>
  <c r="KJ29" i="29" s="1"/>
  <c r="JL25" i="29"/>
  <c r="JL41" i="29" s="1"/>
  <c r="KY4" i="29"/>
  <c r="KM30" i="29"/>
  <c r="KM29" i="29" s="1"/>
  <c r="PP32" i="29"/>
  <c r="KE26" i="29"/>
  <c r="KE28" i="29"/>
  <c r="KE27" i="29"/>
  <c r="JV25" i="29"/>
  <c r="JV41" i="29" s="1"/>
  <c r="KC27" i="29"/>
  <c r="KC28" i="29"/>
  <c r="KC26" i="29"/>
  <c r="JN25" i="29"/>
  <c r="JN41" i="29" s="1"/>
  <c r="JQ25" i="29"/>
  <c r="JQ41" i="29" s="1"/>
  <c r="LC4" i="29"/>
  <c r="KQ30" i="29"/>
  <c r="KQ29" i="29" s="1"/>
  <c r="LA4" i="29"/>
  <c r="KO30" i="29"/>
  <c r="KO29" i="29" s="1"/>
  <c r="JM25" i="29"/>
  <c r="JM41" i="29" s="1"/>
  <c r="AI345" i="5"/>
  <c r="AH345" i="5"/>
  <c r="AG336" i="5"/>
  <c r="AD345" i="5"/>
  <c r="AE334" i="5"/>
  <c r="AF334" i="5"/>
  <c r="AC346" i="5"/>
  <c r="PN41" i="29" l="1"/>
  <c r="PP26" i="29"/>
  <c r="PP28" i="29"/>
  <c r="PP27" i="29"/>
  <c r="PO25" i="29"/>
  <c r="KF25" i="29"/>
  <c r="KF41" i="29" s="1"/>
  <c r="LP4" i="29"/>
  <c r="LD30" i="29"/>
  <c r="KR27" i="29"/>
  <c r="KR26" i="29"/>
  <c r="KR28" i="29"/>
  <c r="KR29" i="29"/>
  <c r="PQ29" i="29" s="1"/>
  <c r="JX25" i="29"/>
  <c r="JX41" i="29" s="1"/>
  <c r="KC25" i="29"/>
  <c r="KC41" i="29" s="1"/>
  <c r="LM4" i="29"/>
  <c r="LA30" i="29"/>
  <c r="LA29" i="29" s="1"/>
  <c r="KA25" i="29"/>
  <c r="KA41" i="29" s="1"/>
  <c r="LI4" i="29"/>
  <c r="KW30" i="29"/>
  <c r="KW29" i="29" s="1"/>
  <c r="JY25" i="29"/>
  <c r="JY41" i="29" s="1"/>
  <c r="KO28" i="29"/>
  <c r="KO27" i="29"/>
  <c r="KO26" i="29"/>
  <c r="LK4" i="29"/>
  <c r="KY30" i="29"/>
  <c r="KY29" i="29" s="1"/>
  <c r="JU25" i="29"/>
  <c r="JU41" i="29" s="1"/>
  <c r="KL26" i="29"/>
  <c r="KL28" i="29"/>
  <c r="KL27" i="29"/>
  <c r="KU27" i="29"/>
  <c r="KU28" i="29"/>
  <c r="KU26" i="29"/>
  <c r="KQ28" i="29"/>
  <c r="KQ26" i="29"/>
  <c r="KQ27" i="29"/>
  <c r="LO4" i="29"/>
  <c r="LC30" i="29"/>
  <c r="LC29" i="29" s="1"/>
  <c r="LJ4" i="29"/>
  <c r="KX30" i="29"/>
  <c r="KX29" i="29" s="1"/>
  <c r="KT27" i="29"/>
  <c r="KT26" i="29"/>
  <c r="KT28" i="29"/>
  <c r="LS4" i="29"/>
  <c r="LG30" i="29"/>
  <c r="LG29" i="29" s="1"/>
  <c r="KJ27" i="29"/>
  <c r="KJ28" i="29"/>
  <c r="KJ26" i="29"/>
  <c r="JZ25" i="29"/>
  <c r="JZ41" i="29" s="1"/>
  <c r="LR4" i="29"/>
  <c r="LF30" i="29"/>
  <c r="LF29" i="29" s="1"/>
  <c r="KI25" i="29"/>
  <c r="KI41" i="29" s="1"/>
  <c r="LH4" i="29"/>
  <c r="KV30" i="29"/>
  <c r="KV29" i="29" s="1"/>
  <c r="KB25" i="29"/>
  <c r="KB41" i="29" s="1"/>
  <c r="KP28" i="29"/>
  <c r="KP26" i="29"/>
  <c r="KP27" i="29"/>
  <c r="KH25" i="29"/>
  <c r="KH41" i="29" s="1"/>
  <c r="KG28" i="29"/>
  <c r="KG27" i="29"/>
  <c r="KG26" i="29"/>
  <c r="LN4" i="29"/>
  <c r="LB30" i="29"/>
  <c r="LB29" i="29" s="1"/>
  <c r="KN27" i="29"/>
  <c r="KN26" i="29"/>
  <c r="KN28" i="29"/>
  <c r="KE25" i="29"/>
  <c r="KE41" i="29" s="1"/>
  <c r="KM27" i="29"/>
  <c r="KM26" i="29"/>
  <c r="KM28" i="29"/>
  <c r="LE4" i="29"/>
  <c r="KS30" i="29"/>
  <c r="KS29" i="29" s="1"/>
  <c r="KD25" i="29"/>
  <c r="KD41" i="29" s="1"/>
  <c r="KK28" i="29"/>
  <c r="KK26" i="29"/>
  <c r="KK27" i="29"/>
  <c r="LL4" i="29"/>
  <c r="KZ30" i="29"/>
  <c r="KZ29" i="29" s="1"/>
  <c r="AI336" i="5"/>
  <c r="AG337" i="5"/>
  <c r="AH336" i="5"/>
  <c r="AE345" i="5"/>
  <c r="AF345" i="5"/>
  <c r="AD336" i="5"/>
  <c r="AC347" i="5"/>
  <c r="PO41" i="29" l="1"/>
  <c r="PQ26" i="29"/>
  <c r="PQ27" i="29"/>
  <c r="PQ28" i="29"/>
  <c r="PQ32" i="29"/>
  <c r="PP25" i="29"/>
  <c r="KR25" i="29"/>
  <c r="KR41" i="29" s="1"/>
  <c r="LD26" i="29"/>
  <c r="LD28" i="29"/>
  <c r="LD29" i="29"/>
  <c r="PR29" i="29" s="1"/>
  <c r="LD27" i="29"/>
  <c r="MB4" i="29"/>
  <c r="LP30" i="29"/>
  <c r="KT25" i="29"/>
  <c r="KT41" i="29" s="1"/>
  <c r="KK25" i="29"/>
  <c r="KK41" i="29" s="1"/>
  <c r="LV4" i="29"/>
  <c r="LJ30" i="29"/>
  <c r="LJ29" i="29" s="1"/>
  <c r="LC27" i="29"/>
  <c r="LC26" i="29"/>
  <c r="LC28" i="29"/>
  <c r="MA4" i="29"/>
  <c r="LO30" i="29"/>
  <c r="LO29" i="29" s="1"/>
  <c r="KW28" i="29"/>
  <c r="KW26" i="29"/>
  <c r="KW27" i="29"/>
  <c r="KZ27" i="29"/>
  <c r="KZ26" i="29"/>
  <c r="KZ28" i="29"/>
  <c r="LQ4" i="29"/>
  <c r="LE30" i="29"/>
  <c r="LE29" i="29" s="1"/>
  <c r="KJ25" i="29"/>
  <c r="KJ41" i="29" s="1"/>
  <c r="KQ25" i="29"/>
  <c r="KQ41" i="29" s="1"/>
  <c r="LU4" i="29"/>
  <c r="LI30" i="29"/>
  <c r="LI29" i="29" s="1"/>
  <c r="LX4" i="29"/>
  <c r="LL30" i="29"/>
  <c r="LL29" i="29" s="1"/>
  <c r="KM25" i="29"/>
  <c r="KM41" i="29" s="1"/>
  <c r="KN25" i="29"/>
  <c r="KN41" i="29" s="1"/>
  <c r="LF28" i="29"/>
  <c r="LF26" i="29"/>
  <c r="LF27" i="29"/>
  <c r="KY26" i="29"/>
  <c r="KY28" i="29"/>
  <c r="KY27" i="29"/>
  <c r="LB27" i="29"/>
  <c r="LB26" i="29"/>
  <c r="LB28" i="29"/>
  <c r="LW4" i="29"/>
  <c r="LK30" i="29"/>
  <c r="LK29" i="29" s="1"/>
  <c r="LZ4" i="29"/>
  <c r="LN30" i="29"/>
  <c r="LN29" i="29" s="1"/>
  <c r="KP25" i="29"/>
  <c r="KP41" i="29" s="1"/>
  <c r="KV27" i="29"/>
  <c r="KV26" i="29"/>
  <c r="KV28" i="29"/>
  <c r="LG27" i="29"/>
  <c r="LG28" i="29"/>
  <c r="LG26" i="29"/>
  <c r="KO25" i="29"/>
  <c r="KO41" i="29" s="1"/>
  <c r="LA28" i="29"/>
  <c r="LA26" i="29"/>
  <c r="LA27" i="29"/>
  <c r="ME4" i="29"/>
  <c r="LS30" i="29"/>
  <c r="LS29" i="29" s="1"/>
  <c r="KU25" i="29"/>
  <c r="KU41" i="29" s="1"/>
  <c r="KL25" i="29"/>
  <c r="KL41" i="29" s="1"/>
  <c r="LY4" i="29"/>
  <c r="LM30" i="29"/>
  <c r="LM29" i="29" s="1"/>
  <c r="KS26" i="29"/>
  <c r="KS28" i="29"/>
  <c r="KS27" i="29"/>
  <c r="MD4" i="29"/>
  <c r="LR30" i="29"/>
  <c r="LR29" i="29" s="1"/>
  <c r="KG25" i="29"/>
  <c r="KG41" i="29" s="1"/>
  <c r="LT4" i="29"/>
  <c r="LH30" i="29"/>
  <c r="LH29" i="29" s="1"/>
  <c r="KX27" i="29"/>
  <c r="KX28" i="29"/>
  <c r="KX26" i="29"/>
  <c r="AI337" i="5"/>
  <c r="AG338" i="5"/>
  <c r="AH337" i="5"/>
  <c r="AD337" i="5"/>
  <c r="AE336" i="5"/>
  <c r="AF336" i="5"/>
  <c r="AC348" i="5"/>
  <c r="PP41" i="29" l="1"/>
  <c r="PR26" i="29"/>
  <c r="PR27" i="29"/>
  <c r="PR28" i="29"/>
  <c r="PR32" i="29"/>
  <c r="PQ25" i="29"/>
  <c r="MN4" i="29"/>
  <c r="MB30" i="29"/>
  <c r="LD25" i="29"/>
  <c r="LD41" i="29" s="1"/>
  <c r="LP27" i="29"/>
  <c r="LP29" i="29"/>
  <c r="PS29" i="29" s="1"/>
  <c r="LP28" i="29"/>
  <c r="LP26" i="29"/>
  <c r="KX25" i="29"/>
  <c r="KX41" i="29" s="1"/>
  <c r="LF25" i="29"/>
  <c r="LF41" i="29" s="1"/>
  <c r="KW25" i="29"/>
  <c r="KW41" i="29" s="1"/>
  <c r="LM28" i="29"/>
  <c r="LM26" i="29"/>
  <c r="LM27" i="29"/>
  <c r="LL28" i="29"/>
  <c r="LL26" i="29"/>
  <c r="LL27" i="29"/>
  <c r="MG4" i="29"/>
  <c r="LU30" i="29"/>
  <c r="LU29" i="29" s="1"/>
  <c r="MC4" i="29"/>
  <c r="LQ30" i="29"/>
  <c r="LQ29" i="29" s="1"/>
  <c r="MM4" i="29"/>
  <c r="MA30" i="29"/>
  <c r="MA29" i="29" s="1"/>
  <c r="LJ26" i="29"/>
  <c r="LJ28" i="29"/>
  <c r="LJ27" i="29"/>
  <c r="MJ4" i="29"/>
  <c r="LX30" i="29"/>
  <c r="LX29" i="29" s="1"/>
  <c r="MH4" i="29"/>
  <c r="LV30" i="29"/>
  <c r="LV29" i="29" s="1"/>
  <c r="LH26" i="29"/>
  <c r="LH28" i="29"/>
  <c r="LH27" i="29"/>
  <c r="LR26" i="29"/>
  <c r="LR28" i="29"/>
  <c r="LR27" i="29"/>
  <c r="KS25" i="29"/>
  <c r="KS41" i="29" s="1"/>
  <c r="MK4" i="29"/>
  <c r="LY30" i="29"/>
  <c r="LY29" i="29" s="1"/>
  <c r="LA25" i="29"/>
  <c r="LA41" i="29" s="1"/>
  <c r="MF4" i="29"/>
  <c r="LT30" i="29"/>
  <c r="LT29" i="29" s="1"/>
  <c r="MP4" i="29"/>
  <c r="MD30" i="29"/>
  <c r="MD29" i="29" s="1"/>
  <c r="LS28" i="29"/>
  <c r="LS26" i="29"/>
  <c r="LS27" i="29"/>
  <c r="KV25" i="29"/>
  <c r="KV41" i="29" s="1"/>
  <c r="KY25" i="29"/>
  <c r="KY41" i="29" s="1"/>
  <c r="MQ4" i="29"/>
  <c r="ME30" i="29"/>
  <c r="ME29" i="29" s="1"/>
  <c r="LN28" i="29"/>
  <c r="LN26" i="29"/>
  <c r="LN27" i="29"/>
  <c r="KZ25" i="29"/>
  <c r="KZ41" i="29" s="1"/>
  <c r="MI4" i="29"/>
  <c r="LW30" i="29"/>
  <c r="LW29" i="29" s="1"/>
  <c r="ML4" i="29"/>
  <c r="LZ30" i="29"/>
  <c r="LZ29" i="29" s="1"/>
  <c r="LK26" i="29"/>
  <c r="LK28" i="29"/>
  <c r="LK27" i="29"/>
  <c r="LB25" i="29"/>
  <c r="LB41" i="29" s="1"/>
  <c r="LG25" i="29"/>
  <c r="LG41" i="29" s="1"/>
  <c r="LI28" i="29"/>
  <c r="LI26" i="29"/>
  <c r="LI27" i="29"/>
  <c r="LE26" i="29"/>
  <c r="LE27" i="29"/>
  <c r="LE28" i="29"/>
  <c r="LO28" i="29"/>
  <c r="LO26" i="29"/>
  <c r="LO27" i="29"/>
  <c r="LC25" i="29"/>
  <c r="LC41" i="29" s="1"/>
  <c r="AG339" i="5"/>
  <c r="AH338" i="5"/>
  <c r="AI338" i="5"/>
  <c r="AF337" i="5"/>
  <c r="AE337" i="5"/>
  <c r="AD338" i="5"/>
  <c r="AC349" i="5"/>
  <c r="PS28" i="29" l="1"/>
  <c r="PQ41" i="29"/>
  <c r="PS26" i="29"/>
  <c r="PS27" i="29"/>
  <c r="PS32" i="29"/>
  <c r="PR25" i="29"/>
  <c r="LP25" i="29"/>
  <c r="LP41" i="29" s="1"/>
  <c r="MB27" i="29"/>
  <c r="MB26" i="29"/>
  <c r="MB29" i="29"/>
  <c r="PT29" i="29" s="1"/>
  <c r="MB28" i="29"/>
  <c r="MZ4" i="29"/>
  <c r="MN30" i="29"/>
  <c r="LJ25" i="29"/>
  <c r="LJ41" i="29" s="1"/>
  <c r="LL25" i="29"/>
  <c r="LL41" i="29" s="1"/>
  <c r="LN25" i="29"/>
  <c r="LN41" i="29" s="1"/>
  <c r="LH25" i="29"/>
  <c r="LH41" i="29" s="1"/>
  <c r="LE25" i="29"/>
  <c r="LE41" i="29" s="1"/>
  <c r="LT28" i="29"/>
  <c r="LT26" i="29"/>
  <c r="LT27" i="29"/>
  <c r="LV27" i="29"/>
  <c r="LV28" i="29"/>
  <c r="LV26" i="29"/>
  <c r="MV4" i="29"/>
  <c r="MJ30" i="29"/>
  <c r="MJ29" i="29" s="1"/>
  <c r="MO4" i="29"/>
  <c r="MC30" i="29"/>
  <c r="MC29" i="29" s="1"/>
  <c r="LZ26" i="29"/>
  <c r="LZ27" i="29"/>
  <c r="LZ28" i="29"/>
  <c r="MR4" i="29"/>
  <c r="MF30" i="29"/>
  <c r="MF29" i="29" s="1"/>
  <c r="MT4" i="29"/>
  <c r="MH30" i="29"/>
  <c r="MH29" i="29" s="1"/>
  <c r="LK25" i="29"/>
  <c r="LK41" i="29" s="1"/>
  <c r="MX4" i="29"/>
  <c r="ML30" i="29"/>
  <c r="ML29" i="29" s="1"/>
  <c r="LU28" i="29"/>
  <c r="LU27" i="29"/>
  <c r="LU26" i="29"/>
  <c r="LM25" i="29"/>
  <c r="LM41" i="29" s="1"/>
  <c r="LO25" i="29"/>
  <c r="LO41" i="29" s="1"/>
  <c r="MA26" i="29"/>
  <c r="MA28" i="29"/>
  <c r="MA27" i="29"/>
  <c r="MS4" i="29"/>
  <c r="MG30" i="29"/>
  <c r="MG29" i="29" s="1"/>
  <c r="LW26" i="29"/>
  <c r="LW28" i="29"/>
  <c r="LW27" i="29"/>
  <c r="LI25" i="29"/>
  <c r="LI41" i="29" s="1"/>
  <c r="LR25" i="29"/>
  <c r="LR41" i="29" s="1"/>
  <c r="MY4" i="29"/>
  <c r="MM30" i="29"/>
  <c r="MM29" i="29" s="1"/>
  <c r="ME27" i="29"/>
  <c r="ME28" i="29"/>
  <c r="ME26" i="29"/>
  <c r="LS25" i="29"/>
  <c r="LS41" i="29" s="1"/>
  <c r="MD27" i="29"/>
  <c r="MD26" i="29"/>
  <c r="MD28" i="29"/>
  <c r="NC4" i="29"/>
  <c r="MQ30" i="29"/>
  <c r="MQ29" i="29" s="1"/>
  <c r="NB4" i="29"/>
  <c r="MP30" i="29"/>
  <c r="MP29" i="29" s="1"/>
  <c r="LY27" i="29"/>
  <c r="LY26" i="29"/>
  <c r="LY28" i="29"/>
  <c r="MU4" i="29"/>
  <c r="MI30" i="29"/>
  <c r="MI29" i="29" s="1"/>
  <c r="MW4" i="29"/>
  <c r="MK30" i="29"/>
  <c r="MK29" i="29" s="1"/>
  <c r="LX26" i="29"/>
  <c r="LX27" i="29"/>
  <c r="LX28" i="29"/>
  <c r="LQ26" i="29"/>
  <c r="LQ28" i="29"/>
  <c r="LQ27" i="29"/>
  <c r="AI339" i="5"/>
  <c r="AG340" i="5"/>
  <c r="AH339" i="5"/>
  <c r="AD339" i="5"/>
  <c r="AF338" i="5"/>
  <c r="AE338" i="5"/>
  <c r="AC350" i="5"/>
  <c r="PT28" i="29" l="1"/>
  <c r="PR41" i="29"/>
  <c r="PT26" i="29"/>
  <c r="PT27" i="29"/>
  <c r="PT32" i="29"/>
  <c r="PS25" i="29"/>
  <c r="MB25" i="29"/>
  <c r="MB41" i="29" s="1"/>
  <c r="MN29" i="29"/>
  <c r="PU29" i="29" s="1"/>
  <c r="MN26" i="29"/>
  <c r="MN27" i="29"/>
  <c r="MN28" i="29"/>
  <c r="NL4" i="29"/>
  <c r="MZ30" i="29"/>
  <c r="LX25" i="29"/>
  <c r="LX41" i="29" s="1"/>
  <c r="MD25" i="29"/>
  <c r="MD41" i="29" s="1"/>
  <c r="LV25" i="29"/>
  <c r="LV41" i="29" s="1"/>
  <c r="LY25" i="29"/>
  <c r="LY41" i="29" s="1"/>
  <c r="NF4" i="29"/>
  <c r="MT30" i="29"/>
  <c r="MT29" i="29" s="1"/>
  <c r="MC26" i="29"/>
  <c r="MC27" i="29"/>
  <c r="MC28" i="29"/>
  <c r="ME25" i="29"/>
  <c r="ME41" i="29" s="1"/>
  <c r="NA4" i="29"/>
  <c r="MO30" i="29"/>
  <c r="MO29" i="29" s="1"/>
  <c r="MK27" i="29"/>
  <c r="MK26" i="29"/>
  <c r="MK28" i="29"/>
  <c r="MM27" i="29"/>
  <c r="MM26" i="29"/>
  <c r="MM28" i="29"/>
  <c r="MA25" i="29"/>
  <c r="MA41" i="29" s="1"/>
  <c r="NK4" i="29"/>
  <c r="MY30" i="29"/>
  <c r="MY29" i="29" s="1"/>
  <c r="ML27" i="29"/>
  <c r="ML28" i="29"/>
  <c r="ML26" i="29"/>
  <c r="ND4" i="29"/>
  <c r="MR30" i="29"/>
  <c r="MR29" i="29" s="1"/>
  <c r="MF27" i="29"/>
  <c r="MF28" i="29"/>
  <c r="MF26" i="29"/>
  <c r="NI4" i="29"/>
  <c r="MW30" i="29"/>
  <c r="MW29" i="29" s="1"/>
  <c r="MQ28" i="29"/>
  <c r="MQ27" i="29"/>
  <c r="MQ26" i="29"/>
  <c r="LQ25" i="29"/>
  <c r="LQ41" i="29" s="1"/>
  <c r="MI28" i="29"/>
  <c r="MI26" i="29"/>
  <c r="MI27" i="29"/>
  <c r="NO4" i="29"/>
  <c r="NC30" i="29"/>
  <c r="NC29" i="29" s="1"/>
  <c r="LW25" i="29"/>
  <c r="LW41" i="29" s="1"/>
  <c r="NJ4" i="29"/>
  <c r="MX30" i="29"/>
  <c r="MX29" i="29" s="1"/>
  <c r="LZ25" i="29"/>
  <c r="LZ41" i="29" s="1"/>
  <c r="MH26" i="29"/>
  <c r="MH28" i="29"/>
  <c r="MH27" i="29"/>
  <c r="NG4" i="29"/>
  <c r="MU30" i="29"/>
  <c r="MU29" i="29" s="1"/>
  <c r="MP26" i="29"/>
  <c r="MP27" i="29"/>
  <c r="MP28" i="29"/>
  <c r="MG28" i="29"/>
  <c r="MG26" i="29"/>
  <c r="MG27" i="29"/>
  <c r="LU25" i="29"/>
  <c r="LU41" i="29" s="1"/>
  <c r="MJ27" i="29"/>
  <c r="MJ28" i="29"/>
  <c r="MJ26" i="29"/>
  <c r="LT25" i="29"/>
  <c r="LT41" i="29" s="1"/>
  <c r="NN4" i="29"/>
  <c r="NB30" i="29"/>
  <c r="NB29" i="29" s="1"/>
  <c r="PU32" i="29"/>
  <c r="NE4" i="29"/>
  <c r="MS30" i="29"/>
  <c r="MS29" i="29" s="1"/>
  <c r="NH4" i="29"/>
  <c r="MV30" i="29"/>
  <c r="MV29" i="29" s="1"/>
  <c r="AH340" i="5"/>
  <c r="AG341" i="5"/>
  <c r="AI340" i="5"/>
  <c r="AF339" i="5"/>
  <c r="AE339" i="5"/>
  <c r="AD340" i="5"/>
  <c r="AC351" i="5"/>
  <c r="PS41" i="29" l="1"/>
  <c r="PU27" i="29"/>
  <c r="PU26" i="29"/>
  <c r="PU28" i="29"/>
  <c r="PT25" i="29"/>
  <c r="MN25" i="29"/>
  <c r="MN41" i="29" s="1"/>
  <c r="MZ27" i="29"/>
  <c r="MZ29" i="29"/>
  <c r="PV29" i="29" s="1"/>
  <c r="MZ28" i="29"/>
  <c r="MZ26" i="29"/>
  <c r="NX4" i="29"/>
  <c r="NL30" i="29"/>
  <c r="ML25" i="29"/>
  <c r="ML41" i="29" s="1"/>
  <c r="NT4" i="29"/>
  <c r="NH30" i="29"/>
  <c r="NH29" i="29" s="1"/>
  <c r="NS4" i="29"/>
  <c r="NG30" i="29"/>
  <c r="NG29" i="29" s="1"/>
  <c r="MH25" i="29"/>
  <c r="MH41" i="29" s="1"/>
  <c r="NU4" i="29"/>
  <c r="NI30" i="29"/>
  <c r="NI29" i="29" s="1"/>
  <c r="MV28" i="29"/>
  <c r="MV26" i="29"/>
  <c r="MV27" i="29"/>
  <c r="MU28" i="29"/>
  <c r="MU26" i="29"/>
  <c r="MU27" i="29"/>
  <c r="NM4" i="29"/>
  <c r="NA30" i="29"/>
  <c r="NA29" i="29" s="1"/>
  <c r="MS26" i="29"/>
  <c r="MS28" i="29"/>
  <c r="MS27" i="29"/>
  <c r="NB27" i="29"/>
  <c r="NB26" i="29"/>
  <c r="NB28" i="29"/>
  <c r="MG25" i="29"/>
  <c r="MG41" i="29" s="1"/>
  <c r="MI25" i="29"/>
  <c r="MI41" i="29" s="1"/>
  <c r="MF25" i="29"/>
  <c r="MF41" i="29" s="1"/>
  <c r="MR26" i="29"/>
  <c r="MR28" i="29"/>
  <c r="MR27" i="29"/>
  <c r="MY28" i="29"/>
  <c r="MY26" i="29"/>
  <c r="MY27" i="29"/>
  <c r="MM25" i="29"/>
  <c r="MM41" i="29" s="1"/>
  <c r="MK25" i="29"/>
  <c r="MK41" i="29" s="1"/>
  <c r="MC25" i="29"/>
  <c r="MC41" i="29" s="1"/>
  <c r="MT27" i="29"/>
  <c r="MT26" i="29"/>
  <c r="MT28" i="29"/>
  <c r="MW28" i="29"/>
  <c r="MW27" i="29"/>
  <c r="MW26" i="29"/>
  <c r="NQ4" i="29"/>
  <c r="NE30" i="29"/>
  <c r="NE29" i="29" s="1"/>
  <c r="NZ4" i="29"/>
  <c r="NN30" i="29"/>
  <c r="NN29" i="29" s="1"/>
  <c r="MJ25" i="29"/>
  <c r="MJ41" i="29" s="1"/>
  <c r="MQ25" i="29"/>
  <c r="MQ41" i="29" s="1"/>
  <c r="NP4" i="29"/>
  <c r="ND30" i="29"/>
  <c r="ND29" i="29" s="1"/>
  <c r="NW4" i="29"/>
  <c r="NK30" i="29"/>
  <c r="NK29" i="29" s="1"/>
  <c r="NR4" i="29"/>
  <c r="NF30" i="29"/>
  <c r="NF29" i="29" s="1"/>
  <c r="MX27" i="29"/>
  <c r="MX26" i="29"/>
  <c r="MX28" i="29"/>
  <c r="NV4" i="29"/>
  <c r="NJ30" i="29"/>
  <c r="NJ29" i="29" s="1"/>
  <c r="NC28" i="29"/>
  <c r="NC27" i="29"/>
  <c r="NC26" i="29"/>
  <c r="MP25" i="29"/>
  <c r="MP41" i="29" s="1"/>
  <c r="OA4" i="29"/>
  <c r="NO30" i="29"/>
  <c r="NO29" i="29" s="1"/>
  <c r="MO26" i="29"/>
  <c r="MO28" i="29"/>
  <c r="MO27" i="29"/>
  <c r="AG342" i="5"/>
  <c r="AH341" i="5"/>
  <c r="AI341" i="5"/>
  <c r="AE340" i="5"/>
  <c r="AD341" i="5"/>
  <c r="AF340" i="5"/>
  <c r="AC352" i="5"/>
  <c r="PT41" i="29" l="1"/>
  <c r="PV27" i="29"/>
  <c r="PV26" i="29"/>
  <c r="PV28" i="29"/>
  <c r="PV32" i="29"/>
  <c r="PU25" i="29"/>
  <c r="MZ25" i="29"/>
  <c r="MZ41" i="29" s="1"/>
  <c r="NL26" i="29"/>
  <c r="NL28" i="29"/>
  <c r="NL29" i="29"/>
  <c r="PW29" i="29" s="1"/>
  <c r="NL27" i="29"/>
  <c r="OJ4" i="29"/>
  <c r="NX30" i="29"/>
  <c r="MY25" i="29"/>
  <c r="MY41" i="29" s="1"/>
  <c r="MT25" i="29"/>
  <c r="MT41" i="29" s="1"/>
  <c r="MW25" i="29"/>
  <c r="MW41" i="29" s="1"/>
  <c r="MO25" i="29"/>
  <c r="MO41" i="29" s="1"/>
  <c r="MR25" i="29"/>
  <c r="MR41" i="29" s="1"/>
  <c r="NK28" i="29"/>
  <c r="NK27" i="29"/>
  <c r="NK26" i="29"/>
  <c r="NB25" i="29"/>
  <c r="NB41" i="29" s="1"/>
  <c r="MU25" i="29"/>
  <c r="MU41" i="29" s="1"/>
  <c r="MV25" i="29"/>
  <c r="MV41" i="29" s="1"/>
  <c r="MX25" i="29"/>
  <c r="MX41" i="29" s="1"/>
  <c r="OG4" i="29"/>
  <c r="NU30" i="29"/>
  <c r="NU29" i="29" s="1"/>
  <c r="NO26" i="29"/>
  <c r="NO28" i="29"/>
  <c r="NO27" i="29"/>
  <c r="OI4" i="29"/>
  <c r="NW30" i="29"/>
  <c r="NW29" i="29" s="1"/>
  <c r="NN28" i="29"/>
  <c r="NN26" i="29"/>
  <c r="NN27" i="29"/>
  <c r="OM4" i="29"/>
  <c r="OA30" i="29"/>
  <c r="OA29" i="29" s="1"/>
  <c r="NA27" i="29"/>
  <c r="NA26" i="29"/>
  <c r="NA28" i="29"/>
  <c r="OL4" i="29"/>
  <c r="NZ30" i="29"/>
  <c r="NZ29" i="29" s="1"/>
  <c r="NC25" i="29"/>
  <c r="NC41" i="29" s="1"/>
  <c r="NF28" i="29"/>
  <c r="NF27" i="29"/>
  <c r="NF26" i="29"/>
  <c r="MS25" i="29"/>
  <c r="MS41" i="29" s="1"/>
  <c r="NY4" i="29"/>
  <c r="NM30" i="29"/>
  <c r="NM29" i="29" s="1"/>
  <c r="NE28" i="29"/>
  <c r="NE27" i="29"/>
  <c r="NE26" i="29"/>
  <c r="NJ26" i="29"/>
  <c r="NJ28" i="29"/>
  <c r="NJ27" i="29"/>
  <c r="OD4" i="29"/>
  <c r="NR30" i="29"/>
  <c r="NR29" i="29" s="1"/>
  <c r="ND27" i="29"/>
  <c r="ND28" i="29"/>
  <c r="ND26" i="29"/>
  <c r="OH4" i="29"/>
  <c r="NV30" i="29"/>
  <c r="NV29" i="29" s="1"/>
  <c r="OB4" i="29"/>
  <c r="NP30" i="29"/>
  <c r="NP29" i="29" s="1"/>
  <c r="OC4" i="29"/>
  <c r="NQ30" i="29"/>
  <c r="NQ29" i="29" s="1"/>
  <c r="NG27" i="29"/>
  <c r="NG26" i="29"/>
  <c r="NG28" i="29"/>
  <c r="NH26" i="29"/>
  <c r="NH28" i="29"/>
  <c r="NH27" i="29"/>
  <c r="NI27" i="29"/>
  <c r="NI28" i="29"/>
  <c r="NI26" i="29"/>
  <c r="OE4" i="29"/>
  <c r="NS30" i="29"/>
  <c r="NS29" i="29" s="1"/>
  <c r="OF4" i="29"/>
  <c r="NT30" i="29"/>
  <c r="NT29" i="29" s="1"/>
  <c r="AG343" i="5"/>
  <c r="AI342" i="5"/>
  <c r="AH342" i="5"/>
  <c r="AD342" i="5"/>
  <c r="AE341" i="5"/>
  <c r="AF341" i="5"/>
  <c r="AC353" i="5"/>
  <c r="PU41" i="29" l="1"/>
  <c r="PW28" i="29"/>
  <c r="PW27" i="29"/>
  <c r="PW26" i="29"/>
  <c r="PW32" i="29"/>
  <c r="PV25" i="29"/>
  <c r="NL25" i="29"/>
  <c r="NL41" i="29" s="1"/>
  <c r="NX29" i="29"/>
  <c r="PX29" i="29" s="1"/>
  <c r="NX26" i="29"/>
  <c r="NX28" i="29"/>
  <c r="NX27" i="29"/>
  <c r="OJ30" i="29"/>
  <c r="NH25" i="29"/>
  <c r="NH41" i="29" s="1"/>
  <c r="OF30" i="29"/>
  <c r="OF29" i="29" s="1"/>
  <c r="OO4" i="29"/>
  <c r="OC30" i="29"/>
  <c r="OC29" i="29" s="1"/>
  <c r="NJ25" i="29"/>
  <c r="NJ41" i="29" s="1"/>
  <c r="NE25" i="29"/>
  <c r="NE41" i="29" s="1"/>
  <c r="OK4" i="29"/>
  <c r="NY30" i="29"/>
  <c r="NY29" i="29" s="1"/>
  <c r="NO25" i="29"/>
  <c r="NO41" i="29" s="1"/>
  <c r="NK25" i="29"/>
  <c r="NK41" i="29" s="1"/>
  <c r="NM26" i="29"/>
  <c r="NM27" i="29"/>
  <c r="NM28" i="29"/>
  <c r="NS26" i="29"/>
  <c r="NS28" i="29"/>
  <c r="NS27" i="29"/>
  <c r="NZ26" i="29"/>
  <c r="NZ28" i="29"/>
  <c r="NZ27" i="29"/>
  <c r="NU27" i="29"/>
  <c r="NU26" i="29"/>
  <c r="NU28" i="29"/>
  <c r="NT26" i="29"/>
  <c r="NT28" i="29"/>
  <c r="NT27" i="29"/>
  <c r="OH30" i="29"/>
  <c r="OH29" i="29" s="1"/>
  <c r="OQ4" i="29"/>
  <c r="OE30" i="29"/>
  <c r="OE29" i="29" s="1"/>
  <c r="NP28" i="29"/>
  <c r="NP26" i="29"/>
  <c r="NP27" i="29"/>
  <c r="ND25" i="29"/>
  <c r="ND41" i="29" s="1"/>
  <c r="OL30" i="29"/>
  <c r="OL29" i="29" s="1"/>
  <c r="OA27" i="29"/>
  <c r="OA26" i="29"/>
  <c r="OA28" i="29"/>
  <c r="OG30" i="29"/>
  <c r="OG29" i="29" s="1"/>
  <c r="ON4" i="29"/>
  <c r="OB30" i="29"/>
  <c r="OB29" i="29" s="1"/>
  <c r="NR27" i="29"/>
  <c r="NR28" i="29"/>
  <c r="NR26" i="29"/>
  <c r="OM30" i="29"/>
  <c r="OM29" i="29" s="1"/>
  <c r="NN25" i="29"/>
  <c r="NN41" i="29" s="1"/>
  <c r="NW27" i="29"/>
  <c r="NW26" i="29"/>
  <c r="NW28" i="29"/>
  <c r="OP4" i="29"/>
  <c r="OD30" i="29"/>
  <c r="OD29" i="29" s="1"/>
  <c r="OI30" i="29"/>
  <c r="OI29" i="29" s="1"/>
  <c r="NQ27" i="29"/>
  <c r="NQ26" i="29"/>
  <c r="NQ28" i="29"/>
  <c r="NI25" i="29"/>
  <c r="NI41" i="29" s="1"/>
  <c r="NG25" i="29"/>
  <c r="NG41" i="29" s="1"/>
  <c r="NV27" i="29"/>
  <c r="NV26" i="29"/>
  <c r="NV28" i="29"/>
  <c r="NF25" i="29"/>
  <c r="NF41" i="29" s="1"/>
  <c r="NA25" i="29"/>
  <c r="NA41" i="29" s="1"/>
  <c r="AH343" i="5"/>
  <c r="AI343" i="5"/>
  <c r="AG344" i="5"/>
  <c r="AE342" i="5"/>
  <c r="AD343" i="5"/>
  <c r="AF342" i="5"/>
  <c r="AC354" i="5"/>
  <c r="PV41" i="29" l="1"/>
  <c r="PX26" i="29"/>
  <c r="PX28" i="29"/>
  <c r="PX27" i="29"/>
  <c r="PX32" i="29"/>
  <c r="PW25" i="29"/>
  <c r="NX25" i="29"/>
  <c r="NX41" i="29" s="1"/>
  <c r="OJ29" i="29"/>
  <c r="PY29" i="29" s="1"/>
  <c r="OJ27" i="29"/>
  <c r="OJ26" i="29"/>
  <c r="OJ28" i="29"/>
  <c r="NM25" i="29"/>
  <c r="NM41" i="29" s="1"/>
  <c r="NV25" i="29"/>
  <c r="NV41" i="29" s="1"/>
  <c r="NU25" i="29"/>
  <c r="NU41" i="29" s="1"/>
  <c r="NQ25" i="29"/>
  <c r="NQ41" i="29" s="1"/>
  <c r="OP30" i="29"/>
  <c r="OP29" i="29" s="1"/>
  <c r="OA25" i="29"/>
  <c r="OA41" i="29" s="1"/>
  <c r="OC26" i="29"/>
  <c r="OC28" i="29"/>
  <c r="OC27" i="29"/>
  <c r="OF26" i="29"/>
  <c r="OF28" i="29"/>
  <c r="OF27" i="29"/>
  <c r="NR25" i="29"/>
  <c r="NR41" i="29" s="1"/>
  <c r="NP25" i="29"/>
  <c r="NP41" i="29" s="1"/>
  <c r="NY26" i="29"/>
  <c r="NY28" i="29"/>
  <c r="NY27" i="29"/>
  <c r="OO30" i="29"/>
  <c r="OO29" i="29" s="1"/>
  <c r="OQ30" i="29"/>
  <c r="OQ29" i="29" s="1"/>
  <c r="OL28" i="29"/>
  <c r="OL26" i="29"/>
  <c r="OL27" i="29"/>
  <c r="OK30" i="29"/>
  <c r="OK29" i="29" s="1"/>
  <c r="OB26" i="29"/>
  <c r="OB28" i="29"/>
  <c r="OB27" i="29"/>
  <c r="OG28" i="29"/>
  <c r="OG26" i="29"/>
  <c r="OG27" i="29"/>
  <c r="NT25" i="29"/>
  <c r="NT41" i="29" s="1"/>
  <c r="NZ25" i="29"/>
  <c r="NZ41" i="29" s="1"/>
  <c r="OI26" i="29"/>
  <c r="OI27" i="29"/>
  <c r="OI28" i="29"/>
  <c r="NW25" i="29"/>
  <c r="NW41" i="29" s="1"/>
  <c r="ON30" i="29"/>
  <c r="ON29" i="29" s="1"/>
  <c r="OH26" i="29"/>
  <c r="OH28" i="29"/>
  <c r="OH27" i="29"/>
  <c r="PY32" i="29"/>
  <c r="OM26" i="29"/>
  <c r="OM28" i="29"/>
  <c r="OM27" i="29"/>
  <c r="OD27" i="29"/>
  <c r="OD28" i="29"/>
  <c r="OD26" i="29"/>
  <c r="OE26" i="29"/>
  <c r="OE28" i="29"/>
  <c r="OE27" i="29"/>
  <c r="NS25" i="29"/>
  <c r="NS41" i="29" s="1"/>
  <c r="AH344" i="5"/>
  <c r="AI344" i="5"/>
  <c r="AE343" i="5"/>
  <c r="AF343" i="5"/>
  <c r="AD344" i="5"/>
  <c r="AC355" i="5"/>
  <c r="AG355" i="5" s="1"/>
  <c r="PY26" i="29" l="1"/>
  <c r="PW41" i="29"/>
  <c r="PY27" i="29"/>
  <c r="PY28" i="29"/>
  <c r="QA29" i="29"/>
  <c r="PZ29" i="29"/>
  <c r="PX25" i="29"/>
  <c r="OJ25" i="29"/>
  <c r="OJ41" i="29" s="1"/>
  <c r="OC25" i="29"/>
  <c r="OC41" i="29" s="1"/>
  <c r="OD25" i="29"/>
  <c r="OD41" i="29" s="1"/>
  <c r="OK28" i="29"/>
  <c r="OK26" i="29"/>
  <c r="OK27" i="29"/>
  <c r="ON28" i="29"/>
  <c r="ON27" i="29"/>
  <c r="ON26" i="29"/>
  <c r="OL25" i="29"/>
  <c r="OL41" i="29" s="1"/>
  <c r="NY25" i="29"/>
  <c r="NY41" i="29" s="1"/>
  <c r="OE25" i="29"/>
  <c r="OE41" i="29" s="1"/>
  <c r="OI25" i="29"/>
  <c r="OI41" i="29" s="1"/>
  <c r="OG25" i="29"/>
  <c r="OG41" i="29" s="1"/>
  <c r="OB25" i="29"/>
  <c r="OB41" i="29" s="1"/>
  <c r="OO27" i="29"/>
  <c r="OO28" i="29"/>
  <c r="OO26" i="29"/>
  <c r="OP26" i="29"/>
  <c r="OP27" i="29"/>
  <c r="OP28" i="29"/>
  <c r="OM25" i="29"/>
  <c r="OM41" i="29" s="1"/>
  <c r="OH25" i="29"/>
  <c r="OH41" i="29" s="1"/>
  <c r="OQ27" i="29"/>
  <c r="OQ26" i="29"/>
  <c r="OQ28" i="29"/>
  <c r="OF25" i="29"/>
  <c r="OF41" i="29" s="1"/>
  <c r="AH355" i="5"/>
  <c r="AI355" i="5"/>
  <c r="AG346" i="5"/>
  <c r="AD355" i="5"/>
  <c r="AE344" i="5"/>
  <c r="AF344" i="5"/>
  <c r="AC356" i="5"/>
  <c r="PZ26" i="29" l="1"/>
  <c r="PZ28" i="29"/>
  <c r="PX41" i="29"/>
  <c r="PZ27" i="29"/>
  <c r="QA26" i="29"/>
  <c r="QA27" i="29"/>
  <c r="PZ32" i="29"/>
  <c r="PY25" i="29"/>
  <c r="QA28" i="29"/>
  <c r="O34" i="29"/>
  <c r="ON25" i="29"/>
  <c r="ON41" i="29" s="1"/>
  <c r="O27" i="29"/>
  <c r="OO25" i="29"/>
  <c r="OO41" i="29" s="1"/>
  <c r="O29" i="29"/>
  <c r="OP25" i="29"/>
  <c r="OP41" i="29" s="1"/>
  <c r="O28" i="29"/>
  <c r="OQ25" i="29"/>
  <c r="OQ41" i="29" s="1"/>
  <c r="O26" i="29"/>
  <c r="QA32" i="29"/>
  <c r="OK25" i="29"/>
  <c r="OK41" i="29" s="1"/>
  <c r="AI346" i="5"/>
  <c r="AH346" i="5"/>
  <c r="AG347" i="5"/>
  <c r="AE355" i="5"/>
  <c r="AF355" i="5"/>
  <c r="AD346" i="5"/>
  <c r="AC357" i="5"/>
  <c r="PY41" i="29" l="1"/>
  <c r="PZ25" i="29"/>
  <c r="QA25" i="29"/>
  <c r="O30" i="29"/>
  <c r="O32" i="29"/>
  <c r="O25" i="29"/>
  <c r="AG348" i="5"/>
  <c r="AH347" i="5"/>
  <c r="AI347" i="5"/>
  <c r="AF346" i="5"/>
  <c r="AE346" i="5"/>
  <c r="AD347" i="5"/>
  <c r="AC358" i="5"/>
  <c r="PZ41" i="29" l="1"/>
  <c r="QA41" i="29"/>
  <c r="AI348" i="5"/>
  <c r="AH348" i="5"/>
  <c r="AG349" i="5"/>
  <c r="AE347" i="5"/>
  <c r="AF347" i="5"/>
  <c r="AD348" i="5"/>
  <c r="AC359" i="5"/>
  <c r="AG350" i="5" l="1"/>
  <c r="AI349" i="5"/>
  <c r="AH349" i="5"/>
  <c r="AE348" i="5"/>
  <c r="AF348" i="5"/>
  <c r="AD349" i="5"/>
  <c r="AC360" i="5"/>
  <c r="AG351" i="5" l="1"/>
  <c r="AH350" i="5"/>
  <c r="AI350" i="5"/>
  <c r="AF349" i="5"/>
  <c r="AE349" i="5"/>
  <c r="AD350" i="5"/>
  <c r="AC361" i="5"/>
  <c r="AH351" i="5" l="1"/>
  <c r="AG352" i="5"/>
  <c r="AI351" i="5"/>
  <c r="AE350" i="5"/>
  <c r="AF350" i="5"/>
  <c r="AD351" i="5"/>
  <c r="AC362" i="5"/>
  <c r="AH352" i="5" l="1"/>
  <c r="AI352" i="5"/>
  <c r="AG353" i="5"/>
  <c r="AD352" i="5"/>
  <c r="AF351" i="5"/>
  <c r="AE351" i="5"/>
  <c r="AC363" i="5"/>
  <c r="AI353" i="5" l="1"/>
  <c r="AH353" i="5"/>
  <c r="AG354" i="5"/>
  <c r="AF352" i="5"/>
  <c r="AD353" i="5"/>
  <c r="AE352" i="5"/>
  <c r="AC364" i="5"/>
  <c r="AI354" i="5" l="1"/>
  <c r="AH354" i="5"/>
  <c r="AE353" i="5"/>
  <c r="AD354" i="5"/>
  <c r="AF353" i="5"/>
  <c r="AC365" i="5"/>
  <c r="AG365" i="5" s="1"/>
  <c r="AH365" i="5" l="1"/>
  <c r="AI365" i="5"/>
  <c r="AG356" i="5"/>
  <c r="AD365" i="5"/>
  <c r="AF354" i="5"/>
  <c r="AE354" i="5"/>
  <c r="AC366" i="5"/>
  <c r="AH356" i="5" l="1"/>
  <c r="AI356" i="5"/>
  <c r="AG357" i="5"/>
  <c r="AF365" i="5"/>
  <c r="AE365" i="5"/>
  <c r="AD356" i="5"/>
  <c r="AC367" i="5"/>
  <c r="AH357" i="5" l="1"/>
  <c r="AG358" i="5"/>
  <c r="AI357" i="5"/>
  <c r="AF356" i="5"/>
  <c r="AD357" i="5"/>
  <c r="AE356" i="5"/>
  <c r="AC368" i="5"/>
  <c r="AG359" i="5" l="1"/>
  <c r="AH358" i="5"/>
  <c r="AI358" i="5"/>
  <c r="AF357" i="5"/>
  <c r="AD358" i="5"/>
  <c r="AE357" i="5"/>
  <c r="AC369" i="5"/>
  <c r="AH359" i="5" l="1"/>
  <c r="AG360" i="5"/>
  <c r="AI359" i="5"/>
  <c r="AD359" i="5"/>
  <c r="AE358" i="5"/>
  <c r="AF358" i="5"/>
  <c r="AC370" i="5"/>
  <c r="AG361" i="5" l="1"/>
  <c r="AI360" i="5"/>
  <c r="AH360" i="5"/>
  <c r="AE359" i="5"/>
  <c r="AF359" i="5"/>
  <c r="AD360" i="5"/>
  <c r="AC371" i="5"/>
  <c r="AI361" i="5" l="1"/>
  <c r="AH361" i="5"/>
  <c r="AG362" i="5"/>
  <c r="AE360" i="5"/>
  <c r="AF360" i="5"/>
  <c r="AD361" i="5"/>
  <c r="AC372" i="5"/>
  <c r="AG363" i="5" l="1"/>
  <c r="AI362" i="5"/>
  <c r="AH362" i="5"/>
  <c r="AE361" i="5"/>
  <c r="AF361" i="5"/>
  <c r="AD362" i="5"/>
  <c r="AC373" i="5"/>
  <c r="AH363" i="5" l="1"/>
  <c r="AG364" i="5"/>
  <c r="AI363" i="5"/>
  <c r="AF362" i="5"/>
  <c r="AD363" i="5"/>
  <c r="AE362" i="5"/>
  <c r="AC374" i="5"/>
  <c r="AI364" i="5" l="1"/>
  <c r="AH364" i="5"/>
  <c r="AD364" i="5"/>
  <c r="AE363" i="5"/>
  <c r="AF363" i="5"/>
  <c r="AC375" i="5"/>
  <c r="AG375" i="5" s="1"/>
  <c r="AI375" i="5" l="1"/>
  <c r="AH375" i="5"/>
  <c r="AG366" i="5"/>
  <c r="AD375" i="5"/>
  <c r="AE364" i="5"/>
  <c r="AF364" i="5"/>
  <c r="AC376" i="5"/>
  <c r="AH366" i="5" l="1"/>
  <c r="AI366" i="5"/>
  <c r="AG367" i="5"/>
  <c r="AE375" i="5"/>
  <c r="AF375" i="5"/>
  <c r="AD366" i="5"/>
  <c r="AC377" i="5"/>
  <c r="AH367" i="5" l="1"/>
  <c r="AI367" i="5"/>
  <c r="AG368" i="5"/>
  <c r="AD367" i="5"/>
  <c r="AE366" i="5"/>
  <c r="AF366" i="5"/>
  <c r="AC378" i="5"/>
  <c r="AH368" i="5" l="1"/>
  <c r="AI368" i="5"/>
  <c r="AG369" i="5"/>
  <c r="AE367" i="5"/>
  <c r="AF367" i="5"/>
  <c r="AD368" i="5"/>
  <c r="AC379" i="5"/>
  <c r="AI369" i="5" l="1"/>
  <c r="AH369" i="5"/>
  <c r="AG370" i="5"/>
  <c r="AE368" i="5"/>
  <c r="AF368" i="5"/>
  <c r="AD369" i="5"/>
  <c r="AC380" i="5"/>
  <c r="AH370" i="5" l="1"/>
  <c r="AI370" i="5"/>
  <c r="AG371" i="5"/>
  <c r="AF369" i="5"/>
  <c r="AE369" i="5"/>
  <c r="AD370" i="5"/>
  <c r="AC381" i="5"/>
  <c r="AI371" i="5" l="1"/>
  <c r="AG372" i="5"/>
  <c r="AH371" i="5"/>
  <c r="AD371" i="5"/>
  <c r="AF370" i="5"/>
  <c r="AE370" i="5"/>
  <c r="AC382" i="5"/>
  <c r="AH372" i="5" l="1"/>
  <c r="AI372" i="5"/>
  <c r="AG373" i="5"/>
  <c r="AF371" i="5"/>
  <c r="AD372" i="5"/>
  <c r="AE371" i="5"/>
  <c r="AC383" i="5"/>
  <c r="AH373" i="5" l="1"/>
  <c r="AI373" i="5"/>
  <c r="AG374" i="5"/>
  <c r="AE372" i="5"/>
  <c r="AD373" i="5"/>
  <c r="AF372" i="5"/>
  <c r="AC384" i="5"/>
  <c r="AI374" i="5" l="1"/>
  <c r="AH374" i="5"/>
  <c r="AE373" i="5"/>
  <c r="AF373" i="5"/>
  <c r="AD374" i="5"/>
  <c r="AC385" i="5"/>
  <c r="AG385" i="5" s="1"/>
  <c r="AI385" i="5" l="1"/>
  <c r="AH385" i="5"/>
  <c r="AG376" i="5"/>
  <c r="AD385" i="5"/>
  <c r="AE374" i="5"/>
  <c r="AF374" i="5"/>
  <c r="AC386" i="5"/>
  <c r="AH376" i="5" l="1"/>
  <c r="AG377" i="5"/>
  <c r="AI376" i="5"/>
  <c r="AF385" i="5"/>
  <c r="AE385" i="5"/>
  <c r="AD376" i="5"/>
  <c r="AC387" i="5"/>
  <c r="AH377" i="5" l="1"/>
  <c r="AI377" i="5"/>
  <c r="AG378" i="5"/>
  <c r="AD377" i="5"/>
  <c r="AE376" i="5"/>
  <c r="AF376" i="5"/>
  <c r="AC388" i="5"/>
  <c r="AI378" i="5" l="1"/>
  <c r="AG379" i="5"/>
  <c r="AH378" i="5"/>
  <c r="AD378" i="5"/>
  <c r="AF377" i="5"/>
  <c r="AE377" i="5"/>
  <c r="AC389" i="5"/>
  <c r="AH379" i="5" l="1"/>
  <c r="AI379" i="5"/>
  <c r="AG380" i="5"/>
  <c r="AF378" i="5"/>
  <c r="AD379" i="5"/>
  <c r="AE378" i="5"/>
  <c r="AC390" i="5"/>
  <c r="AG381" i="5" l="1"/>
  <c r="AH380" i="5"/>
  <c r="AI380" i="5"/>
  <c r="AE379" i="5"/>
  <c r="AF379" i="5"/>
  <c r="AD380" i="5"/>
  <c r="AC391" i="5"/>
  <c r="AH381" i="5" l="1"/>
  <c r="AI381" i="5"/>
  <c r="AG382" i="5"/>
  <c r="AE380" i="5"/>
  <c r="AF380" i="5"/>
  <c r="AD381" i="5"/>
  <c r="AC392" i="5"/>
  <c r="AI382" i="5" l="1"/>
  <c r="AH382" i="5"/>
  <c r="AG383" i="5"/>
  <c r="AD382" i="5"/>
  <c r="AE381" i="5"/>
  <c r="AF381" i="5"/>
  <c r="AC393" i="5"/>
  <c r="AH383" i="5" l="1"/>
  <c r="AG384" i="5"/>
  <c r="AI383" i="5"/>
  <c r="AD383" i="5"/>
  <c r="AF382" i="5"/>
  <c r="AE382" i="5"/>
  <c r="AC394" i="5"/>
  <c r="AI384" i="5" l="1"/>
  <c r="AH384" i="5"/>
  <c r="AD384" i="5"/>
  <c r="AF383" i="5"/>
  <c r="AE383" i="5"/>
  <c r="AC395" i="5"/>
  <c r="AG395" i="5" s="1"/>
  <c r="AH395" i="5" l="1"/>
  <c r="AI395" i="5"/>
  <c r="AG386" i="5"/>
  <c r="AD395" i="5"/>
  <c r="AE384" i="5"/>
  <c r="AF384" i="5"/>
  <c r="AC396" i="5"/>
  <c r="AH386" i="5" l="1"/>
  <c r="AI386" i="5"/>
  <c r="AG387" i="5"/>
  <c r="AE395" i="5"/>
  <c r="AF395" i="5"/>
  <c r="AD386" i="5"/>
  <c r="AC397" i="5"/>
  <c r="AH387" i="5" l="1"/>
  <c r="AI387" i="5"/>
  <c r="AG388" i="5"/>
  <c r="AF386" i="5"/>
  <c r="AD387" i="5"/>
  <c r="AE386" i="5"/>
  <c r="AC398" i="5"/>
  <c r="AI388" i="5" l="1"/>
  <c r="AH388" i="5"/>
  <c r="AG389" i="5"/>
  <c r="AE387" i="5"/>
  <c r="AF387" i="5"/>
  <c r="AD388" i="5"/>
  <c r="AC399" i="5"/>
  <c r="AI389" i="5" l="1"/>
  <c r="AG390" i="5"/>
  <c r="AH389" i="5"/>
  <c r="AE388" i="5"/>
  <c r="AD389" i="5"/>
  <c r="AF388" i="5"/>
  <c r="AC400" i="5"/>
  <c r="AH390" i="5" l="1"/>
  <c r="AG391" i="5"/>
  <c r="AI390" i="5"/>
  <c r="AD390" i="5"/>
  <c r="AF389" i="5"/>
  <c r="AE389" i="5"/>
  <c r="AC401" i="5"/>
  <c r="AH391" i="5" l="1"/>
  <c r="AG392" i="5"/>
  <c r="AI391" i="5"/>
  <c r="AD391" i="5"/>
  <c r="AE390" i="5"/>
  <c r="AF390" i="5"/>
  <c r="AC402" i="5"/>
  <c r="AH392" i="5" l="1"/>
  <c r="AI392" i="5"/>
  <c r="AG393" i="5"/>
  <c r="AE391" i="5"/>
  <c r="AF391" i="5"/>
  <c r="AD392" i="5"/>
  <c r="AC403" i="5"/>
  <c r="AG394" i="5" l="1"/>
  <c r="AI393" i="5"/>
  <c r="AH393" i="5"/>
  <c r="AF392" i="5"/>
  <c r="AD393" i="5"/>
  <c r="AE392" i="5"/>
  <c r="AC404" i="5"/>
  <c r="AI394" i="5" l="1"/>
  <c r="AH394" i="5"/>
  <c r="AF393" i="5"/>
  <c r="AD394" i="5"/>
  <c r="AE393" i="5"/>
  <c r="AC405" i="5"/>
  <c r="AG405" i="5" s="1"/>
  <c r="AH405" i="5" l="1"/>
  <c r="AI405" i="5"/>
  <c r="AG396" i="5"/>
  <c r="AD405" i="5"/>
  <c r="AF394" i="5"/>
  <c r="AE394" i="5"/>
  <c r="AC406" i="5"/>
  <c r="AI396" i="5" l="1"/>
  <c r="AH396" i="5"/>
  <c r="AG397" i="5"/>
  <c r="AE405" i="5"/>
  <c r="AF405" i="5"/>
  <c r="AD396" i="5"/>
  <c r="AC407" i="5"/>
  <c r="AH397" i="5" l="1"/>
  <c r="AI397" i="5"/>
  <c r="AG398" i="5"/>
  <c r="AE396" i="5"/>
  <c r="AF396" i="5"/>
  <c r="AD397" i="5"/>
  <c r="AC408" i="5"/>
  <c r="AH398" i="5" l="1"/>
  <c r="AG399" i="5"/>
  <c r="AI398" i="5"/>
  <c r="AF397" i="5"/>
  <c r="AD398" i="5"/>
  <c r="AE397" i="5"/>
  <c r="AC409" i="5"/>
  <c r="AI399" i="5" l="1"/>
  <c r="AH399" i="5"/>
  <c r="AG400" i="5"/>
  <c r="AE398" i="5"/>
  <c r="AF398" i="5"/>
  <c r="AD399" i="5"/>
  <c r="AC410" i="5"/>
  <c r="AH400" i="5" l="1"/>
  <c r="AG401" i="5"/>
  <c r="AI400" i="5"/>
  <c r="AF399" i="5"/>
  <c r="AD400" i="5"/>
  <c r="AE399" i="5"/>
  <c r="AC411" i="5"/>
  <c r="AG402" i="5" l="1"/>
  <c r="AI401" i="5"/>
  <c r="AH401" i="5"/>
  <c r="AE400" i="5"/>
  <c r="AF400" i="5"/>
  <c r="AD401" i="5"/>
  <c r="AC412" i="5"/>
  <c r="AI402" i="5" l="1"/>
  <c r="AG403" i="5"/>
  <c r="AH402" i="5"/>
  <c r="AF401" i="5"/>
  <c r="AD402" i="5"/>
  <c r="AE401" i="5"/>
  <c r="AC413" i="5"/>
  <c r="AH403" i="5" l="1"/>
  <c r="AG404" i="5"/>
  <c r="AI403" i="5"/>
  <c r="AE402" i="5"/>
  <c r="AF402" i="5"/>
  <c r="AD403" i="5"/>
  <c r="AC414" i="5"/>
  <c r="AI404" i="5" l="1"/>
  <c r="AH404" i="5"/>
  <c r="AE403" i="5"/>
  <c r="AF403" i="5"/>
  <c r="AD404" i="5"/>
  <c r="AC415" i="5"/>
  <c r="AG415" i="5" s="1"/>
  <c r="AI415" i="5" l="1"/>
  <c r="AH415" i="5"/>
  <c r="AG406" i="5"/>
  <c r="AD415" i="5"/>
  <c r="AE404" i="5"/>
  <c r="AF404" i="5"/>
  <c r="AC416" i="5"/>
  <c r="AH406" i="5" l="1"/>
  <c r="AI406" i="5"/>
  <c r="AG407" i="5"/>
  <c r="AE415" i="5"/>
  <c r="AF415" i="5"/>
  <c r="AD406" i="5"/>
  <c r="AC417" i="5"/>
  <c r="AG408" i="5" l="1"/>
  <c r="AI407" i="5"/>
  <c r="AH407" i="5"/>
  <c r="AE406" i="5"/>
  <c r="AF406" i="5"/>
  <c r="AD407" i="5"/>
  <c r="AC418" i="5"/>
  <c r="AH408" i="5" l="1"/>
  <c r="AI408" i="5"/>
  <c r="AG409" i="5"/>
  <c r="AD408" i="5"/>
  <c r="AE407" i="5"/>
  <c r="AF407" i="5"/>
  <c r="AC419" i="5"/>
  <c r="AG410" i="5" l="1"/>
  <c r="AI409" i="5"/>
  <c r="AH409" i="5"/>
  <c r="AE408" i="5"/>
  <c r="AF408" i="5"/>
  <c r="AD409" i="5"/>
  <c r="AC420" i="5"/>
  <c r="AI410" i="5" l="1"/>
  <c r="AG411" i="5"/>
  <c r="AH410" i="5"/>
  <c r="AE409" i="5"/>
  <c r="AF409" i="5"/>
  <c r="AD410" i="5"/>
  <c r="AC421" i="5"/>
  <c r="AG412" i="5" l="1"/>
  <c r="AI411" i="5"/>
  <c r="AH411" i="5"/>
  <c r="AD411" i="5"/>
  <c r="AF410" i="5"/>
  <c r="AE410" i="5"/>
  <c r="AC422" i="5"/>
  <c r="AI412" i="5" l="1"/>
  <c r="AG413" i="5"/>
  <c r="AH412" i="5"/>
  <c r="AD412" i="5"/>
  <c r="AE411" i="5"/>
  <c r="AF411" i="5"/>
  <c r="AC423" i="5"/>
  <c r="AG414" i="5" l="1"/>
  <c r="AH413" i="5"/>
  <c r="AI413" i="5"/>
  <c r="AD413" i="5"/>
  <c r="AE412" i="5"/>
  <c r="AF412" i="5"/>
  <c r="AC424" i="5"/>
  <c r="AH414" i="5" l="1"/>
  <c r="AI414" i="5"/>
  <c r="AE413" i="5"/>
  <c r="AF413" i="5"/>
  <c r="AD414" i="5"/>
  <c r="AC425" i="5"/>
  <c r="AG425" i="5" s="1"/>
  <c r="AH425" i="5" l="1"/>
  <c r="AI425" i="5"/>
  <c r="AG416" i="5"/>
  <c r="AD425" i="5"/>
  <c r="AE414" i="5"/>
  <c r="AF414" i="5"/>
  <c r="AC426" i="5"/>
  <c r="AH416" i="5" l="1"/>
  <c r="AI416" i="5"/>
  <c r="AG417" i="5"/>
  <c r="AE425" i="5"/>
  <c r="AF425" i="5"/>
  <c r="AD416" i="5"/>
  <c r="AC427" i="5"/>
  <c r="AG418" i="5" l="1"/>
  <c r="AH417" i="5"/>
  <c r="AI417" i="5"/>
  <c r="AF416" i="5"/>
  <c r="AD417" i="5"/>
  <c r="AE416" i="5"/>
  <c r="AC428" i="5"/>
  <c r="AI418" i="5" l="1"/>
  <c r="AG419" i="5"/>
  <c r="AH418" i="5"/>
  <c r="AF417" i="5"/>
  <c r="AD418" i="5"/>
  <c r="AE417" i="5"/>
  <c r="AC429" i="5"/>
  <c r="AI419" i="5" l="1"/>
  <c r="AG420" i="5"/>
  <c r="AH419" i="5"/>
  <c r="AE418" i="5"/>
  <c r="AF418" i="5"/>
  <c r="AD419" i="5"/>
  <c r="AC430" i="5"/>
  <c r="AI420" i="5" l="1"/>
  <c r="AH420" i="5"/>
  <c r="AG421" i="5"/>
  <c r="AE419" i="5"/>
  <c r="AD420" i="5"/>
  <c r="AF419" i="5"/>
  <c r="AC431" i="5"/>
  <c r="AH421" i="5" l="1"/>
  <c r="AI421" i="5"/>
  <c r="AG422" i="5"/>
  <c r="AD421" i="5"/>
  <c r="AF420" i="5"/>
  <c r="AE420" i="5"/>
  <c r="AC432" i="5"/>
  <c r="AH422" i="5" l="1"/>
  <c r="AI422" i="5"/>
  <c r="AG423" i="5"/>
  <c r="AE421" i="5"/>
  <c r="AF421" i="5"/>
  <c r="AD422" i="5"/>
  <c r="AC433" i="5"/>
  <c r="AH423" i="5" l="1"/>
  <c r="AG424" i="5"/>
  <c r="AI423" i="5"/>
  <c r="AF422" i="5"/>
  <c r="AE422" i="5"/>
  <c r="AD423" i="5"/>
  <c r="AC434" i="5"/>
  <c r="AH424" i="5" l="1"/>
  <c r="AI424" i="5"/>
  <c r="AD424" i="5"/>
  <c r="AE423" i="5"/>
  <c r="AF423" i="5"/>
  <c r="AC435" i="5"/>
  <c r="AG435" i="5" s="1"/>
  <c r="AH435" i="5" l="1"/>
  <c r="AI435" i="5"/>
  <c r="AG426" i="5"/>
  <c r="AD435" i="5"/>
  <c r="AF424" i="5"/>
  <c r="AE424" i="5"/>
  <c r="AC436" i="5"/>
  <c r="AH426" i="5" l="1"/>
  <c r="AI426" i="5"/>
  <c r="AG427" i="5"/>
  <c r="AE435" i="5"/>
  <c r="AF435" i="5"/>
  <c r="AD426" i="5"/>
  <c r="AC437" i="5"/>
  <c r="AH427" i="5" l="1"/>
  <c r="AI427" i="5"/>
  <c r="AG428" i="5"/>
  <c r="AD427" i="5"/>
  <c r="AE426" i="5"/>
  <c r="AF426" i="5"/>
  <c r="AC438" i="5"/>
  <c r="AH428" i="5" l="1"/>
  <c r="AI428" i="5"/>
  <c r="AG429" i="5"/>
  <c r="AE427" i="5"/>
  <c r="AF427" i="5"/>
  <c r="AD428" i="5"/>
  <c r="AC439" i="5"/>
  <c r="AI429" i="5" l="1"/>
  <c r="AG430" i="5"/>
  <c r="AH429" i="5"/>
  <c r="AE428" i="5"/>
  <c r="AF428" i="5"/>
  <c r="AD429" i="5"/>
  <c r="AC440" i="5"/>
  <c r="AI430" i="5" l="1"/>
  <c r="AG431" i="5"/>
  <c r="AH430" i="5"/>
  <c r="AE429" i="5"/>
  <c r="AF429" i="5"/>
  <c r="AD430" i="5"/>
  <c r="AC441" i="5"/>
  <c r="AG432" i="5" l="1"/>
  <c r="AI431" i="5"/>
  <c r="AH431" i="5"/>
  <c r="AD431" i="5"/>
  <c r="AF430" i="5"/>
  <c r="AE430" i="5"/>
  <c r="AC442" i="5"/>
  <c r="AI432" i="5" l="1"/>
  <c r="AG433" i="5"/>
  <c r="AH432" i="5"/>
  <c r="AD432" i="5"/>
  <c r="AE431" i="5"/>
  <c r="AF431" i="5"/>
  <c r="AC443" i="5"/>
  <c r="AI433" i="5" l="1"/>
  <c r="AG434" i="5"/>
  <c r="AH433" i="5"/>
  <c r="AD433" i="5"/>
  <c r="AE432" i="5"/>
  <c r="AF432" i="5"/>
  <c r="AC444" i="5"/>
  <c r="AI434" i="5" l="1"/>
  <c r="AH434" i="5"/>
  <c r="AD434" i="5"/>
  <c r="AE433" i="5"/>
  <c r="AF433" i="5"/>
  <c r="AC445" i="5"/>
  <c r="AG445" i="5" s="1"/>
  <c r="AH445" i="5" l="1"/>
  <c r="AI445" i="5"/>
  <c r="AG436" i="5"/>
  <c r="AE434" i="5"/>
  <c r="AF434" i="5"/>
  <c r="AD445" i="5"/>
  <c r="AC446" i="5"/>
  <c r="AI436" i="5" l="1"/>
  <c r="AG437" i="5"/>
  <c r="AH436" i="5"/>
  <c r="AE445" i="5"/>
  <c r="AF445" i="5"/>
  <c r="AD436" i="5"/>
  <c r="AC447" i="5"/>
  <c r="AH437" i="5" l="1"/>
  <c r="AI437" i="5"/>
  <c r="AG438" i="5"/>
  <c r="AE436" i="5"/>
  <c r="AF436" i="5"/>
  <c r="AD437" i="5"/>
  <c r="AC448" i="5"/>
  <c r="AI438" i="5" l="1"/>
  <c r="AG439" i="5"/>
  <c r="AH438" i="5"/>
  <c r="AE437" i="5"/>
  <c r="AF437" i="5"/>
  <c r="AD438" i="5"/>
  <c r="AC449" i="5"/>
  <c r="AG440" i="5" l="1"/>
  <c r="AH439" i="5"/>
  <c r="AI439" i="5"/>
  <c r="AD439" i="5"/>
  <c r="AE438" i="5"/>
  <c r="AF438" i="5"/>
  <c r="AC450" i="5"/>
  <c r="AI440" i="5" l="1"/>
  <c r="AG441" i="5"/>
  <c r="AH440" i="5"/>
  <c r="AD440" i="5"/>
  <c r="AE439" i="5"/>
  <c r="AF439" i="5"/>
  <c r="AC451" i="5"/>
  <c r="AI441" i="5" l="1"/>
  <c r="AH441" i="5"/>
  <c r="AG442" i="5"/>
  <c r="AF440" i="5"/>
  <c r="AD441" i="5"/>
  <c r="AE440" i="5"/>
  <c r="AC452" i="5"/>
  <c r="AH442" i="5" l="1"/>
  <c r="AG443" i="5"/>
  <c r="AI442" i="5"/>
  <c r="AE441" i="5"/>
  <c r="AF441" i="5"/>
  <c r="AD442" i="5"/>
  <c r="AC453" i="5"/>
  <c r="AG444" i="5" l="1"/>
  <c r="AH443" i="5"/>
  <c r="AI443" i="5"/>
  <c r="AD443" i="5"/>
  <c r="AE442" i="5"/>
  <c r="AF442" i="5"/>
  <c r="AC454" i="5"/>
  <c r="AI444" i="5" l="1"/>
  <c r="AH444" i="5"/>
  <c r="AD444" i="5"/>
  <c r="AE443" i="5"/>
  <c r="AF443" i="5"/>
  <c r="AC455" i="5"/>
  <c r="AG455" i="5" s="1"/>
  <c r="AH455" i="5" l="1"/>
  <c r="AI455" i="5"/>
  <c r="AG446" i="5"/>
  <c r="AD455" i="5"/>
  <c r="AE444" i="5"/>
  <c r="AF444" i="5"/>
  <c r="AC456" i="5"/>
  <c r="AG447" i="5" l="1"/>
  <c r="AH446" i="5"/>
  <c r="AI446" i="5"/>
  <c r="AE455" i="5"/>
  <c r="AF455" i="5"/>
  <c r="AD446" i="5"/>
  <c r="AC457" i="5"/>
  <c r="AG448" i="5" l="1"/>
  <c r="AI447" i="5"/>
  <c r="AH447" i="5"/>
  <c r="AD447" i="5"/>
  <c r="AE446" i="5"/>
  <c r="AF446" i="5"/>
  <c r="AC458" i="5"/>
  <c r="AG449" i="5" l="1"/>
  <c r="AH448" i="5"/>
  <c r="AI448" i="5"/>
  <c r="AD448" i="5"/>
  <c r="AE447" i="5"/>
  <c r="AF447" i="5"/>
  <c r="AC459" i="5"/>
  <c r="AG450" i="5" l="1"/>
  <c r="AH449" i="5"/>
  <c r="AI449" i="5"/>
  <c r="AE448" i="5"/>
  <c r="AF448" i="5"/>
  <c r="AD449" i="5"/>
  <c r="AC460" i="5"/>
  <c r="AI450" i="5" l="1"/>
  <c r="AG451" i="5"/>
  <c r="AH450" i="5"/>
  <c r="AE449" i="5"/>
  <c r="AF449" i="5"/>
  <c r="AD450" i="5"/>
  <c r="AC461" i="5"/>
  <c r="AH451" i="5" l="1"/>
  <c r="AI451" i="5"/>
  <c r="AG452" i="5"/>
  <c r="AD451" i="5"/>
  <c r="AE450" i="5"/>
  <c r="AF450" i="5"/>
  <c r="AC462" i="5"/>
  <c r="AG453" i="5" l="1"/>
  <c r="AH452" i="5"/>
  <c r="AI452" i="5"/>
  <c r="AD452" i="5"/>
  <c r="AE451" i="5"/>
  <c r="AF451" i="5"/>
  <c r="AC463" i="5"/>
  <c r="AH453" i="5" l="1"/>
  <c r="AG454" i="5"/>
  <c r="AI453" i="5"/>
  <c r="AE452" i="5"/>
  <c r="AD453" i="5"/>
  <c r="AF452" i="5"/>
  <c r="AC464" i="5"/>
  <c r="AI454" i="5" l="1"/>
  <c r="AH454" i="5"/>
  <c r="AF453" i="5"/>
  <c r="AD454" i="5"/>
  <c r="AE453" i="5"/>
  <c r="AC465" i="5"/>
  <c r="AG465" i="5" s="1"/>
  <c r="AH465" i="5" l="1"/>
  <c r="AI465" i="5"/>
  <c r="AG456" i="5"/>
  <c r="AE454" i="5"/>
  <c r="AF454" i="5"/>
  <c r="AD465" i="5"/>
  <c r="AC466" i="5"/>
  <c r="AH456" i="5" l="1"/>
  <c r="AG457" i="5"/>
  <c r="AI456" i="5"/>
  <c r="AF465" i="5"/>
  <c r="AE465" i="5"/>
  <c r="AD456" i="5"/>
  <c r="AC467" i="5"/>
  <c r="AH457" i="5" l="1"/>
  <c r="AI457" i="5"/>
  <c r="AG458" i="5"/>
  <c r="AF456" i="5"/>
  <c r="AD457" i="5"/>
  <c r="AE456" i="5"/>
  <c r="AC468" i="5"/>
  <c r="AI458" i="5" l="1"/>
  <c r="AG459" i="5"/>
  <c r="AH458" i="5"/>
  <c r="AE457" i="5"/>
  <c r="AF457" i="5"/>
  <c r="AD458" i="5"/>
  <c r="AC469" i="5"/>
  <c r="AI459" i="5" l="1"/>
  <c r="AH459" i="5"/>
  <c r="AG460" i="5"/>
  <c r="AD459" i="5"/>
  <c r="AE458" i="5"/>
  <c r="AF458" i="5"/>
  <c r="AC470" i="5"/>
  <c r="AH460" i="5" l="1"/>
  <c r="AI460" i="5"/>
  <c r="AG461" i="5"/>
  <c r="AE459" i="5"/>
  <c r="AD460" i="5"/>
  <c r="AF459" i="5"/>
  <c r="AC471" i="5"/>
  <c r="AH461" i="5" l="1"/>
  <c r="AG462" i="5"/>
  <c r="AI461" i="5"/>
  <c r="AF460" i="5"/>
  <c r="AD461" i="5"/>
  <c r="AE460" i="5"/>
  <c r="AC472" i="5"/>
  <c r="AH462" i="5" l="1"/>
  <c r="AG463" i="5"/>
  <c r="AI462" i="5"/>
  <c r="AE461" i="5"/>
  <c r="AD462" i="5"/>
  <c r="AF461" i="5"/>
  <c r="AC473" i="5"/>
  <c r="AG464" i="5" l="1"/>
  <c r="AH463" i="5"/>
  <c r="AI463" i="5"/>
  <c r="AE462" i="5"/>
  <c r="AF462" i="5"/>
  <c r="AD463" i="5"/>
  <c r="AC474" i="5"/>
  <c r="AI464" i="5" l="1"/>
  <c r="AH464" i="5"/>
  <c r="AD464" i="5"/>
  <c r="AE463" i="5"/>
  <c r="AF463" i="5"/>
  <c r="AC475" i="5"/>
  <c r="AG475" i="5" s="1"/>
  <c r="AI475" i="5" l="1"/>
  <c r="AH475" i="5"/>
  <c r="AG466" i="5"/>
  <c r="AD475" i="5"/>
  <c r="AE464" i="5"/>
  <c r="AF464" i="5"/>
  <c r="AC476" i="5"/>
  <c r="AI466" i="5" l="1"/>
  <c r="AG467" i="5"/>
  <c r="AH466" i="5"/>
  <c r="AE475" i="5"/>
  <c r="AF475" i="5"/>
  <c r="AD466" i="5"/>
  <c r="AC477" i="5"/>
  <c r="AI467" i="5" l="1"/>
  <c r="AG468" i="5"/>
  <c r="AH467" i="5"/>
  <c r="AD467" i="5"/>
  <c r="AE466" i="5"/>
  <c r="AF466" i="5"/>
  <c r="AC478" i="5"/>
  <c r="AH468" i="5" l="1"/>
  <c r="AG469" i="5"/>
  <c r="AI468" i="5"/>
  <c r="AE467" i="5"/>
  <c r="AF467" i="5"/>
  <c r="AD468" i="5"/>
  <c r="AC479" i="5"/>
  <c r="AH469" i="5" l="1"/>
  <c r="AG470" i="5"/>
  <c r="AI469" i="5"/>
  <c r="AF468" i="5"/>
  <c r="AD469" i="5"/>
  <c r="AE468" i="5"/>
  <c r="AC480" i="5"/>
  <c r="AI470" i="5" l="1"/>
  <c r="AG471" i="5"/>
  <c r="AH470" i="5"/>
  <c r="AD470" i="5"/>
  <c r="AF469" i="5"/>
  <c r="AE469" i="5"/>
  <c r="AC481" i="5"/>
  <c r="AG472" i="5" l="1"/>
  <c r="AH471" i="5"/>
  <c r="AI471" i="5"/>
  <c r="AE470" i="5"/>
  <c r="AF470" i="5"/>
  <c r="AD471" i="5"/>
  <c r="AC482" i="5"/>
  <c r="AH472" i="5" l="1"/>
  <c r="AI472" i="5"/>
  <c r="AG473" i="5"/>
  <c r="AE471" i="5"/>
  <c r="AF471" i="5"/>
  <c r="AD472" i="5"/>
  <c r="AC483" i="5"/>
  <c r="AG474" i="5" l="1"/>
  <c r="AH473" i="5"/>
  <c r="AI473" i="5"/>
  <c r="AF472" i="5"/>
  <c r="AD473" i="5"/>
  <c r="AE472" i="5"/>
  <c r="AC484" i="5"/>
  <c r="AH474" i="5" l="1"/>
  <c r="AI474" i="5"/>
  <c r="AE473" i="5"/>
  <c r="AD474" i="5"/>
  <c r="AF473" i="5"/>
  <c r="AC485" i="5"/>
  <c r="AG485" i="5" s="1"/>
  <c r="AH485" i="5" l="1"/>
  <c r="AI485" i="5"/>
  <c r="AG476" i="5"/>
  <c r="AD485" i="5"/>
  <c r="AE474" i="5"/>
  <c r="AF474" i="5"/>
  <c r="AC486" i="5"/>
  <c r="AG477" i="5" l="1"/>
  <c r="AI476" i="5"/>
  <c r="AH476" i="5"/>
  <c r="AF485" i="5"/>
  <c r="AE485" i="5"/>
  <c r="AD476" i="5"/>
  <c r="AC487" i="5"/>
  <c r="AH477" i="5" l="1"/>
  <c r="AI477" i="5"/>
  <c r="AG478" i="5"/>
  <c r="AE476" i="5"/>
  <c r="AD477" i="5"/>
  <c r="AF476" i="5"/>
  <c r="AC488" i="5"/>
  <c r="AH478" i="5" l="1"/>
  <c r="AI478" i="5"/>
  <c r="AG479" i="5"/>
  <c r="AE477" i="5"/>
  <c r="AD478" i="5"/>
  <c r="AF477" i="5"/>
  <c r="AC489" i="5"/>
  <c r="AG480" i="5" l="1"/>
  <c r="AH479" i="5"/>
  <c r="AI479" i="5"/>
  <c r="AF478" i="5"/>
  <c r="AD479" i="5"/>
  <c r="AE478" i="5"/>
  <c r="AC490" i="5"/>
  <c r="AH480" i="5" l="1"/>
  <c r="AI480" i="5"/>
  <c r="AG481" i="5"/>
  <c r="AD480" i="5"/>
  <c r="AE479" i="5"/>
  <c r="AF479" i="5"/>
  <c r="AC491" i="5"/>
  <c r="AH481" i="5" l="1"/>
  <c r="AI481" i="5"/>
  <c r="AG482" i="5"/>
  <c r="AF480" i="5"/>
  <c r="AD481" i="5"/>
  <c r="AE480" i="5"/>
  <c r="AC492" i="5"/>
  <c r="AG483" i="5" l="1"/>
  <c r="AI482" i="5"/>
  <c r="AH482" i="5"/>
  <c r="AE481" i="5"/>
  <c r="AD482" i="5"/>
  <c r="AF481" i="5"/>
  <c r="AC493" i="5"/>
  <c r="AI483" i="5" l="1"/>
  <c r="AH483" i="5"/>
  <c r="AG484" i="5"/>
  <c r="AE482" i="5"/>
  <c r="AF482" i="5"/>
  <c r="AD483" i="5"/>
  <c r="AC494" i="5"/>
  <c r="AH484" i="5" l="1"/>
  <c r="AI484" i="5"/>
  <c r="AE483" i="5"/>
  <c r="AF483" i="5"/>
  <c r="AD484" i="5"/>
  <c r="AC495" i="5"/>
  <c r="AG495" i="5" s="1"/>
  <c r="AI495" i="5" l="1"/>
  <c r="AH495" i="5"/>
  <c r="AG486" i="5"/>
  <c r="AF484" i="5"/>
  <c r="AE484" i="5"/>
  <c r="AD495" i="5"/>
  <c r="AC496" i="5"/>
  <c r="AI486" i="5" l="1"/>
  <c r="AH486" i="5"/>
  <c r="AG487" i="5"/>
  <c r="AE495" i="5"/>
  <c r="AF495" i="5"/>
  <c r="AD486" i="5"/>
  <c r="AC497" i="5"/>
  <c r="AH487" i="5" l="1"/>
  <c r="AG488" i="5"/>
  <c r="AI487" i="5"/>
  <c r="AF486" i="5"/>
  <c r="AE486" i="5"/>
  <c r="AD487" i="5"/>
  <c r="AC498" i="5"/>
  <c r="AH488" i="5" l="1"/>
  <c r="AI488" i="5"/>
  <c r="AG489" i="5"/>
  <c r="AF487" i="5"/>
  <c r="AD488" i="5"/>
  <c r="AE487" i="5"/>
  <c r="AC499" i="5"/>
  <c r="AG490" i="5" l="1"/>
  <c r="AI489" i="5"/>
  <c r="AH489" i="5"/>
  <c r="AF488" i="5"/>
  <c r="AD489" i="5"/>
  <c r="AE488" i="5"/>
  <c r="AC500" i="5"/>
  <c r="AG491" i="5" l="1"/>
  <c r="AI490" i="5"/>
  <c r="AH490" i="5"/>
  <c r="AF489" i="5"/>
  <c r="AD490" i="5"/>
  <c r="AE489" i="5"/>
  <c r="AC501" i="5"/>
  <c r="AH491" i="5" l="1"/>
  <c r="AG492" i="5"/>
  <c r="AI491" i="5"/>
  <c r="AF490" i="5"/>
  <c r="AE490" i="5"/>
  <c r="AD491" i="5"/>
  <c r="AC502" i="5"/>
  <c r="AI492" i="5" l="1"/>
  <c r="AH492" i="5"/>
  <c r="AG493" i="5"/>
  <c r="AE491" i="5"/>
  <c r="AF491" i="5"/>
  <c r="AD492" i="5"/>
  <c r="AC503" i="5"/>
  <c r="AI493" i="5" l="1"/>
  <c r="AG494" i="5"/>
  <c r="AH493" i="5"/>
  <c r="AE492" i="5"/>
  <c r="AF492" i="5"/>
  <c r="AD493" i="5"/>
  <c r="AC504" i="5"/>
  <c r="AH494" i="5" l="1"/>
  <c r="AI494" i="5"/>
  <c r="AD494" i="5"/>
  <c r="AE493" i="5"/>
  <c r="AF493" i="5"/>
  <c r="AC505" i="5"/>
  <c r="AG505" i="5" s="1"/>
  <c r="AH505" i="5" l="1"/>
  <c r="AI505" i="5"/>
  <c r="AG496" i="5"/>
  <c r="AD505" i="5"/>
  <c r="AE494" i="5"/>
  <c r="AF494" i="5"/>
  <c r="AH496" i="5" l="1"/>
  <c r="AI496" i="5"/>
  <c r="AG497" i="5"/>
  <c r="AF505" i="5"/>
  <c r="AE505" i="5"/>
  <c r="AD496" i="5"/>
  <c r="AH497" i="5" l="1"/>
  <c r="AI497" i="5"/>
  <c r="AG498" i="5"/>
  <c r="AD497" i="5"/>
  <c r="AF496" i="5"/>
  <c r="AE496" i="5"/>
  <c r="AG499" i="5" l="1"/>
  <c r="AH498" i="5"/>
  <c r="AI498" i="5"/>
  <c r="AE497" i="5"/>
  <c r="AF497" i="5"/>
  <c r="AD498" i="5"/>
  <c r="AH499" i="5" l="1"/>
  <c r="AG500" i="5"/>
  <c r="AI499" i="5"/>
  <c r="AF498" i="5"/>
  <c r="AE498" i="5"/>
  <c r="AD499" i="5"/>
  <c r="AH500" i="5" l="1"/>
  <c r="AI500" i="5"/>
  <c r="AG501" i="5"/>
  <c r="AF499" i="5"/>
  <c r="AD500" i="5"/>
  <c r="AE499" i="5"/>
  <c r="AG502" i="5" l="1"/>
  <c r="AH501" i="5"/>
  <c r="AI501" i="5"/>
  <c r="AF500" i="5"/>
  <c r="AE500" i="5"/>
  <c r="AD501" i="5"/>
  <c r="AI502" i="5" l="1"/>
  <c r="AG503" i="5"/>
  <c r="AH502" i="5"/>
  <c r="AD502" i="5"/>
  <c r="AE501" i="5"/>
  <c r="AF501" i="5"/>
  <c r="AG504" i="5" l="1"/>
  <c r="AI503" i="5"/>
  <c r="AH503" i="5"/>
  <c r="AF502" i="5"/>
  <c r="AE502" i="5"/>
  <c r="AD503" i="5"/>
  <c r="AH504" i="5" l="1"/>
  <c r="AI504" i="5"/>
  <c r="AD504" i="5"/>
  <c r="AE503" i="5"/>
  <c r="AF503" i="5"/>
  <c r="AF504" i="5" l="1"/>
  <c r="AE504" i="5"/>
  <c r="LN21" i="29" l="1"/>
  <c r="JX21" i="29"/>
  <c r="OF21" i="29"/>
  <c r="NM21" i="29"/>
  <c r="JI21" i="29"/>
  <c r="LB21" i="29"/>
  <c r="IY21" i="29"/>
  <c r="HR21" i="29"/>
  <c r="JW21" i="29"/>
  <c r="MQ21" i="29"/>
  <c r="NH21" i="29"/>
  <c r="IE21" i="29"/>
  <c r="LP21" i="29"/>
  <c r="KW21" i="29"/>
  <c r="JT21" i="29"/>
  <c r="JM21" i="29"/>
  <c r="JV21" i="29"/>
  <c r="KT21" i="29"/>
  <c r="NA21" i="29"/>
  <c r="OC21" i="29"/>
  <c r="IZ21" i="29"/>
  <c r="KS21" i="29"/>
  <c r="LQ21" i="29"/>
  <c r="HG21" i="29"/>
  <c r="HZ21" i="29"/>
  <c r="NP21" i="29"/>
  <c r="MS21" i="29"/>
  <c r="II21" i="29"/>
  <c r="LW21" i="29"/>
  <c r="IU21" i="29"/>
  <c r="MH21" i="29"/>
  <c r="NJ21" i="29"/>
  <c r="HM21" i="29"/>
  <c r="IW21" i="29"/>
  <c r="KU21" i="29"/>
  <c r="OB21" i="29"/>
  <c r="LS21" i="29"/>
  <c r="LM21" i="29"/>
  <c r="JF21" i="29"/>
  <c r="IM21" i="29"/>
  <c r="HY21" i="29"/>
  <c r="HE21" i="29"/>
  <c r="KB21" i="29"/>
  <c r="ND21" i="29"/>
  <c r="HI21" i="29"/>
  <c r="ID21" i="29"/>
  <c r="KH21" i="29"/>
  <c r="IT21" i="29"/>
  <c r="LK21" i="29"/>
  <c r="NQ21" i="29"/>
  <c r="IX21" i="29"/>
  <c r="NF21" i="29"/>
  <c r="LO21" i="29"/>
  <c r="IQ21" i="29"/>
  <c r="JN21" i="29"/>
  <c r="MX21" i="29"/>
  <c r="OE21" i="29"/>
  <c r="KR21" i="29"/>
  <c r="IB21" i="29"/>
  <c r="JY21" i="29"/>
  <c r="KM21" i="29"/>
  <c r="HV21" i="29"/>
  <c r="IS21" i="29"/>
  <c r="KG21" i="29"/>
  <c r="MO21" i="29"/>
  <c r="JK21" i="29"/>
  <c r="NV21" i="29"/>
  <c r="HH21" i="29"/>
  <c r="NX21" i="29"/>
  <c r="NZ21" i="29"/>
  <c r="KZ21" i="29"/>
  <c r="MT21" i="29"/>
  <c r="LD21" i="29"/>
  <c r="IV21" i="29"/>
  <c r="HD21" i="29"/>
  <c r="LJ21" i="29"/>
  <c r="LG21" i="29"/>
  <c r="HO21" i="29"/>
  <c r="KN21" i="29"/>
  <c r="NI21" i="29"/>
  <c r="OG21" i="29"/>
  <c r="ML21" i="29"/>
  <c r="KI21" i="29"/>
  <c r="MJ21" i="29"/>
  <c r="ON21" i="29"/>
  <c r="MU21" i="29"/>
  <c r="NR21" i="29"/>
  <c r="HP21" i="29"/>
  <c r="IN21" i="29"/>
  <c r="OI21" i="29"/>
  <c r="KQ21" i="29"/>
  <c r="JG21" i="29"/>
  <c r="IC21" i="29"/>
  <c r="MD21" i="29"/>
  <c r="KJ21" i="29"/>
  <c r="OD21" i="29"/>
  <c r="MR21" i="29"/>
  <c r="LF21" i="29"/>
  <c r="LT21" i="29"/>
  <c r="NU21" i="29"/>
  <c r="JA21" i="29"/>
  <c r="KC21" i="29"/>
  <c r="KK21" i="29"/>
  <c r="IG21" i="29"/>
  <c r="KF21" i="29"/>
  <c r="HF21" i="29"/>
  <c r="KO21" i="29"/>
  <c r="MN21" i="29"/>
  <c r="LH21" i="29"/>
  <c r="IA21" i="29"/>
  <c r="MK21" i="29"/>
  <c r="JH21" i="29"/>
  <c r="IH21" i="29"/>
  <c r="KV21" i="29"/>
  <c r="KY21" i="29"/>
  <c r="MY21" i="29"/>
  <c r="JR21" i="29"/>
  <c r="MM21" i="29"/>
  <c r="MW21" i="29"/>
  <c r="IJ21" i="29"/>
  <c r="IO21" i="29"/>
  <c r="NB21" i="29"/>
  <c r="OA21" i="29"/>
  <c r="HQ21" i="29"/>
  <c r="KX21" i="29"/>
  <c r="HL21" i="29"/>
  <c r="KL21" i="29"/>
  <c r="IR21" i="29"/>
  <c r="HS21" i="29"/>
  <c r="JZ21" i="29"/>
  <c r="LR21" i="29"/>
  <c r="MP21" i="29"/>
  <c r="MZ21" i="29"/>
  <c r="OQ21" i="29"/>
  <c r="OP21" i="29"/>
  <c r="IF21" i="29"/>
  <c r="KA21" i="29"/>
  <c r="LE21" i="29"/>
  <c r="NT21" i="29"/>
  <c r="JD21" i="29"/>
  <c r="OK21" i="29"/>
  <c r="NO21" i="29"/>
  <c r="OO21" i="29"/>
  <c r="LZ21" i="29"/>
  <c r="MB21" i="29"/>
  <c r="NL21" i="29"/>
  <c r="JS21" i="29"/>
  <c r="MC21" i="29"/>
  <c r="MA21" i="29"/>
  <c r="OH21" i="29"/>
  <c r="HT21" i="29"/>
  <c r="OJ21" i="29"/>
  <c r="LL21" i="29"/>
  <c r="LU21" i="29"/>
  <c r="JE21" i="29"/>
  <c r="HX21" i="29"/>
  <c r="JB21" i="29"/>
  <c r="LC21" i="29"/>
  <c r="KD21" i="29"/>
  <c r="HW21" i="29"/>
  <c r="NS21" i="29"/>
  <c r="NN21" i="29"/>
  <c r="LV21" i="29"/>
  <c r="LX21" i="29"/>
  <c r="ME21" i="29"/>
  <c r="IL21" i="29"/>
  <c r="HU21" i="29"/>
  <c r="MF21" i="29"/>
  <c r="MI21" i="29"/>
  <c r="HK21" i="29"/>
  <c r="NG21" i="29"/>
  <c r="NW21" i="29"/>
  <c r="JQ21" i="29"/>
  <c r="JP21" i="29"/>
  <c r="MG21" i="29"/>
  <c r="NE21" i="29"/>
  <c r="JO21" i="29"/>
  <c r="LA21" i="29"/>
  <c r="HJ21" i="29"/>
  <c r="OL21" i="29"/>
  <c r="JL21" i="29"/>
  <c r="HN21" i="29"/>
  <c r="NY21" i="29"/>
  <c r="MV21" i="29"/>
  <c r="LY21" i="29"/>
  <c r="IP21" i="29"/>
  <c r="NC21" i="29"/>
  <c r="KP21" i="29"/>
  <c r="NK21" i="29"/>
  <c r="JJ21" i="29"/>
  <c r="LI21" i="29"/>
  <c r="OM21" i="29"/>
  <c r="JC21" i="29"/>
  <c r="JU21" i="29"/>
  <c r="KE21" i="29"/>
  <c r="IK21" i="29" l="1"/>
  <c r="PM21" i="29" s="1"/>
  <c r="GK21" i="29"/>
  <c r="GD21" i="29"/>
  <c r="GP21" i="29"/>
  <c r="GO21" i="29"/>
  <c r="GW21" i="29"/>
  <c r="HA21" i="29"/>
  <c r="GY21" i="29"/>
  <c r="GI21" i="29"/>
  <c r="GS21" i="29"/>
  <c r="GH21" i="29"/>
  <c r="FQ21" i="29"/>
  <c r="GA21" i="29"/>
  <c r="FY21" i="29"/>
  <c r="FV21" i="29"/>
  <c r="FP21" i="29"/>
  <c r="GM21" i="29"/>
  <c r="FW21" i="29"/>
  <c r="HB21" i="29"/>
  <c r="GE21" i="29"/>
  <c r="GX21" i="29"/>
  <c r="FS21" i="29"/>
  <c r="FU21" i="29"/>
  <c r="FZ21" i="29"/>
  <c r="GB21" i="29"/>
  <c r="GL21" i="29"/>
  <c r="GZ21" i="29"/>
  <c r="GU21" i="29"/>
  <c r="FO21" i="29"/>
  <c r="GC21" i="29"/>
  <c r="GT21" i="29"/>
  <c r="GV21" i="29"/>
  <c r="FT21" i="29"/>
  <c r="GF21" i="29"/>
  <c r="FX21" i="29"/>
  <c r="GJ21" i="29"/>
  <c r="GR21" i="29"/>
  <c r="HC21" i="29"/>
  <c r="PK21" i="29" s="1"/>
  <c r="GQ21" i="29"/>
  <c r="GN21" i="29"/>
  <c r="GG21" i="29"/>
  <c r="FR21" i="29"/>
  <c r="PT21" i="29"/>
  <c r="PU21" i="29"/>
  <c r="PL21" i="29"/>
  <c r="PZ21" i="29"/>
  <c r="PV21" i="29"/>
  <c r="PN21" i="29"/>
  <c r="PQ21" i="29"/>
  <c r="PW21" i="29"/>
  <c r="PO21" i="29"/>
  <c r="QA21" i="29"/>
  <c r="PX21" i="29"/>
  <c r="PP21" i="29"/>
  <c r="PR21" i="29"/>
  <c r="PS21" i="29"/>
  <c r="PY21" i="29"/>
  <c r="PJ21" i="29" l="1"/>
  <c r="PH21" i="29"/>
  <c r="PI21" i="29"/>
  <c r="O41" i="29" l="1"/>
  <c r="OT41" i="29"/>
  <c r="J37" i="29"/>
  <c r="I30" i="29" s="1"/>
  <c r="Q15" i="29" l="1"/>
  <c r="I31" i="29"/>
  <c r="I33" i="29" s="1"/>
  <c r="FJ21" i="29" l="1"/>
  <c r="FK21" i="29"/>
  <c r="FL21" i="29"/>
  <c r="FN21" i="29"/>
  <c r="FM21" i="29"/>
  <c r="FI21" i="29"/>
  <c r="FH21" i="29"/>
  <c r="FG21" i="29"/>
  <c r="FF21" i="29"/>
  <c r="EW21" i="29"/>
  <c r="EP21" i="29"/>
  <c r="EL21" i="29"/>
  <c r="EU21" i="29"/>
  <c r="EI21" i="29"/>
  <c r="FC21" i="29"/>
  <c r="EH21" i="29"/>
  <c r="EN21" i="29"/>
  <c r="EK21" i="29"/>
  <c r="EM21" i="29"/>
  <c r="EZ21" i="29"/>
  <c r="ER21" i="29"/>
  <c r="EG21" i="29"/>
  <c r="EY21" i="29"/>
  <c r="EX21" i="29"/>
  <c r="EJ21" i="29"/>
  <c r="EO21" i="29"/>
  <c r="FE21" i="29"/>
  <c r="FD21" i="29"/>
  <c r="ET21" i="29"/>
  <c r="FB21" i="29"/>
  <c r="ES21" i="29"/>
  <c r="EV21" i="29"/>
  <c r="FA21" i="29"/>
  <c r="EQ21" i="29"/>
  <c r="OT15" i="29"/>
  <c r="O15" i="29"/>
  <c r="PG21" i="29" l="1"/>
  <c r="PE21" i="29"/>
  <c r="PF21" i="29"/>
  <c r="EA21" i="29"/>
  <c r="ED21" i="29"/>
  <c r="DY21" i="29"/>
  <c r="DF21" i="29"/>
  <c r="DC21" i="29"/>
  <c r="EF21" i="29"/>
  <c r="EB21" i="29"/>
  <c r="DD21" i="29"/>
  <c r="DI21" i="29"/>
  <c r="DV21" i="29"/>
  <c r="DT21" i="29"/>
  <c r="DM21" i="29"/>
  <c r="EC21" i="29"/>
  <c r="EE21" i="29"/>
  <c r="DQ21" i="29"/>
  <c r="DH21" i="29"/>
  <c r="DX21" i="29"/>
  <c r="DR21" i="29"/>
  <c r="DG21" i="29"/>
  <c r="DU21" i="29"/>
  <c r="DS21" i="29"/>
  <c r="DJ21" i="29"/>
  <c r="DP21" i="29"/>
  <c r="DL21" i="29"/>
  <c r="DZ21" i="29"/>
  <c r="DN21" i="29"/>
  <c r="DK21" i="29"/>
  <c r="DO21" i="29"/>
  <c r="DW21" i="29"/>
  <c r="DE21" i="29"/>
  <c r="CX21" i="29"/>
  <c r="CV21" i="29"/>
  <c r="CW21" i="29"/>
  <c r="CR21" i="29"/>
  <c r="DB21" i="29"/>
  <c r="CO21" i="29"/>
  <c r="CZ21" i="29"/>
  <c r="DA21" i="29"/>
  <c r="CU21" i="29"/>
  <c r="CN21" i="29"/>
  <c r="CS21" i="29"/>
  <c r="CQ21" i="29"/>
  <c r="CP21" i="29"/>
  <c r="CM21" i="29"/>
  <c r="CY21" i="29"/>
  <c r="CT21" i="29"/>
  <c r="Q20" i="29"/>
  <c r="Q16" i="29" s="1"/>
  <c r="Q14" i="29" s="1"/>
  <c r="Q40" i="29" s="1"/>
  <c r="Q21" i="29"/>
  <c r="Z21" i="29"/>
  <c r="AX21" i="29"/>
  <c r="CD21" i="29"/>
  <c r="CG21" i="29"/>
  <c r="BS21" i="29"/>
  <c r="CL21" i="29"/>
  <c r="AU21" i="29"/>
  <c r="R21" i="29"/>
  <c r="BT21" i="29"/>
  <c r="AO21" i="29"/>
  <c r="X21" i="29"/>
  <c r="BX21" i="29"/>
  <c r="AW21" i="29"/>
  <c r="AD21" i="29"/>
  <c r="AT21" i="29"/>
  <c r="CI21" i="29"/>
  <c r="Y21" i="29"/>
  <c r="AK21" i="29"/>
  <c r="BC21" i="29"/>
  <c r="CB21" i="29"/>
  <c r="AB21" i="29"/>
  <c r="BJ21" i="29"/>
  <c r="BH21" i="29"/>
  <c r="BK21" i="29"/>
  <c r="AI21" i="29"/>
  <c r="U21" i="29"/>
  <c r="BR21" i="29"/>
  <c r="AV21" i="29"/>
  <c r="AG21" i="29"/>
  <c r="W21" i="29"/>
  <c r="BB21" i="29"/>
  <c r="BI21" i="29"/>
  <c r="AS21" i="29"/>
  <c r="BY21" i="29"/>
  <c r="BO21" i="29"/>
  <c r="CH21" i="29"/>
  <c r="CF21" i="29"/>
  <c r="AH21" i="29"/>
  <c r="AQ21" i="29"/>
  <c r="AN21" i="29"/>
  <c r="BN21" i="29"/>
  <c r="BP21" i="29"/>
  <c r="AF21" i="29"/>
  <c r="BD21" i="29"/>
  <c r="T21" i="29"/>
  <c r="CE21" i="29"/>
  <c r="AM21" i="29"/>
  <c r="BE21" i="29"/>
  <c r="AA21" i="29"/>
  <c r="AL21" i="29"/>
  <c r="AC21" i="29"/>
  <c r="AJ21" i="29"/>
  <c r="BA21" i="29"/>
  <c r="BM21" i="29"/>
  <c r="BW21" i="29"/>
  <c r="AP21" i="29"/>
  <c r="V21" i="29"/>
  <c r="CA21" i="29"/>
  <c r="AY21" i="29"/>
  <c r="BZ21" i="29"/>
  <c r="CC21" i="29"/>
  <c r="BV21" i="29"/>
  <c r="AZ21" i="29"/>
  <c r="S21" i="29"/>
  <c r="CK21" i="29"/>
  <c r="AE21" i="29"/>
  <c r="BU21" i="29"/>
  <c r="BF21" i="29"/>
  <c r="BQ21" i="29"/>
  <c r="AR21" i="29"/>
  <c r="CJ21" i="29"/>
  <c r="BG21" i="29"/>
  <c r="BL21" i="29"/>
  <c r="PB21" i="29" l="1"/>
  <c r="PD21" i="29"/>
  <c r="PC21" i="29"/>
  <c r="OZ21" i="29"/>
  <c r="PA21" i="29"/>
  <c r="OY21" i="29"/>
  <c r="R20" i="29"/>
  <c r="S20" i="29" s="1"/>
  <c r="OV21" i="29"/>
  <c r="OX21" i="29"/>
  <c r="O21" i="29"/>
  <c r="OT21" i="29"/>
  <c r="OW21" i="29"/>
  <c r="OU21" i="29"/>
  <c r="R16" i="29" l="1"/>
  <c r="R14" i="29" s="1"/>
  <c r="R40" i="29" s="1"/>
  <c r="S16" i="29"/>
  <c r="T20" i="29"/>
  <c r="S14" i="29" l="1"/>
  <c r="T16" i="29"/>
  <c r="T14" i="29" s="1"/>
  <c r="T40" i="29" s="1"/>
  <c r="U20" i="29"/>
  <c r="S40" i="29" l="1"/>
  <c r="U16" i="29"/>
  <c r="U14" i="29" s="1"/>
  <c r="U40" i="29" s="1"/>
  <c r="V20" i="29"/>
  <c r="W20" i="29" l="1"/>
  <c r="V16" i="29"/>
  <c r="V14" i="29" s="1"/>
  <c r="V40" i="29" l="1"/>
  <c r="W16" i="29"/>
  <c r="W14" i="29" s="1"/>
  <c r="W40" i="29" s="1"/>
  <c r="X20" i="29"/>
  <c r="Y20" i="29" l="1"/>
  <c r="X16" i="29"/>
  <c r="X14" i="29" l="1"/>
  <c r="Y16" i="29"/>
  <c r="Y14" i="29" s="1"/>
  <c r="Y40" i="29" s="1"/>
  <c r="Z20" i="29"/>
  <c r="X40" i="29" l="1"/>
  <c r="AA20" i="29"/>
  <c r="Z16" i="29"/>
  <c r="Z14" i="29" s="1"/>
  <c r="Z40" i="29" s="1"/>
  <c r="AA16" i="29" l="1"/>
  <c r="AA14" i="29" s="1"/>
  <c r="AA40" i="29" s="1"/>
  <c r="AB20" i="29"/>
  <c r="AC20" i="29" l="1"/>
  <c r="AB16" i="29"/>
  <c r="AB14" i="29" s="1"/>
  <c r="AB40" i="29" s="1"/>
  <c r="OT40" i="29" s="1"/>
  <c r="AC16" i="29" l="1"/>
  <c r="AD20" i="29"/>
  <c r="AD16" i="29" l="1"/>
  <c r="AD14" i="29" s="1"/>
  <c r="AD40" i="29" s="1"/>
  <c r="AE20" i="29"/>
  <c r="AC14" i="29"/>
  <c r="AC40" i="29" l="1"/>
  <c r="AF20" i="29"/>
  <c r="AE16" i="29"/>
  <c r="AE14" i="29" l="1"/>
  <c r="AF16" i="29"/>
  <c r="AF14" i="29" s="1"/>
  <c r="AF40" i="29" s="1"/>
  <c r="AG20" i="29"/>
  <c r="AE40" i="29" l="1"/>
  <c r="AH20" i="29"/>
  <c r="AG16" i="29"/>
  <c r="AG14" i="29" l="1"/>
  <c r="AH16" i="29"/>
  <c r="AH14" i="29" s="1"/>
  <c r="AH40" i="29" s="1"/>
  <c r="AI20" i="29"/>
  <c r="AG40" i="29" l="1"/>
  <c r="AJ20" i="29"/>
  <c r="AI16" i="29"/>
  <c r="AI14" i="29" l="1"/>
  <c r="AJ16" i="29"/>
  <c r="AJ14" i="29" s="1"/>
  <c r="AJ40" i="29" s="1"/>
  <c r="AK20" i="29"/>
  <c r="AI40" i="29" l="1"/>
  <c r="AL20" i="29"/>
  <c r="AK16" i="29"/>
  <c r="AK14" i="29" l="1"/>
  <c r="AL16" i="29"/>
  <c r="AL14" i="29" s="1"/>
  <c r="AL40" i="29" s="1"/>
  <c r="AM20" i="29"/>
  <c r="AK40" i="29" l="1"/>
  <c r="AN20" i="29"/>
  <c r="AM16" i="29"/>
  <c r="AM14" i="29" l="1"/>
  <c r="AN16" i="29"/>
  <c r="AN14" i="29" s="1"/>
  <c r="AN40" i="29" s="1"/>
  <c r="AO20" i="29"/>
  <c r="OU16" i="29" l="1"/>
  <c r="AM40" i="29"/>
  <c r="OU14" i="29"/>
  <c r="AO16" i="29"/>
  <c r="AP20" i="29"/>
  <c r="AQ20" i="29" l="1"/>
  <c r="AP16" i="29"/>
  <c r="AP14" i="29" s="1"/>
  <c r="AP40" i="29" s="1"/>
  <c r="AO14" i="29"/>
  <c r="AO40" i="29" l="1"/>
  <c r="AQ16" i="29"/>
  <c r="AR20" i="29"/>
  <c r="AQ14" i="29" l="1"/>
  <c r="AS20" i="29"/>
  <c r="AR16" i="29"/>
  <c r="AR14" i="29" s="1"/>
  <c r="AR40" i="29" s="1"/>
  <c r="AQ40" i="29" l="1"/>
  <c r="AS16" i="29"/>
  <c r="AT20" i="29"/>
  <c r="AS14" i="29" l="1"/>
  <c r="AU20" i="29"/>
  <c r="AT16" i="29"/>
  <c r="AT14" i="29" s="1"/>
  <c r="AT40" i="29" s="1"/>
  <c r="AS40" i="29" l="1"/>
  <c r="AU16" i="29"/>
  <c r="AV20" i="29"/>
  <c r="AU14" i="29" l="1"/>
  <c r="AW20" i="29"/>
  <c r="AV16" i="29"/>
  <c r="AV14" i="29" s="1"/>
  <c r="AV40" i="29" s="1"/>
  <c r="AU40" i="29" l="1"/>
  <c r="AW16" i="29"/>
  <c r="AW14" i="29" s="1"/>
  <c r="AW40" i="29" s="1"/>
  <c r="AX20" i="29"/>
  <c r="AY20" i="29" l="1"/>
  <c r="AX16" i="29"/>
  <c r="AX14" i="29" s="1"/>
  <c r="AX40" i="29" l="1"/>
  <c r="AY16" i="29"/>
  <c r="AY14" i="29" s="1"/>
  <c r="AY40" i="29" s="1"/>
  <c r="AZ20" i="29"/>
  <c r="AZ16" i="29" l="1"/>
  <c r="AZ14" i="29" s="1"/>
  <c r="BA20" i="29"/>
  <c r="AZ40" i="29" l="1"/>
  <c r="OV14" i="29"/>
  <c r="BA16" i="29"/>
  <c r="BB20" i="29"/>
  <c r="BB16" i="29" l="1"/>
  <c r="BB14" i="29" s="1"/>
  <c r="BB40" i="29" s="1"/>
  <c r="BC20" i="29"/>
  <c r="BA14" i="29"/>
  <c r="BA40" i="29" l="1"/>
  <c r="BC16" i="29"/>
  <c r="BD20" i="29"/>
  <c r="BC14" i="29" l="1"/>
  <c r="BD16" i="29"/>
  <c r="BD14" i="29" s="1"/>
  <c r="BD40" i="29" s="1"/>
  <c r="BE20" i="29"/>
  <c r="BC40" i="29" l="1"/>
  <c r="BF20" i="29"/>
  <c r="BE16" i="29"/>
  <c r="BE14" i="29" l="1"/>
  <c r="BF16" i="29"/>
  <c r="BF14" i="29" s="1"/>
  <c r="BF40" i="29" s="1"/>
  <c r="BG20" i="29"/>
  <c r="BE40" i="29" l="1"/>
  <c r="BH20" i="29"/>
  <c r="BG16" i="29"/>
  <c r="BG14" i="29" l="1"/>
  <c r="BH16" i="29"/>
  <c r="BH14" i="29" s="1"/>
  <c r="BH40" i="29" s="1"/>
  <c r="BI20" i="29"/>
  <c r="BG40" i="29" l="1"/>
  <c r="BJ20" i="29"/>
  <c r="BI16" i="29"/>
  <c r="BI14" i="29" l="1"/>
  <c r="BJ16" i="29"/>
  <c r="BJ14" i="29" s="1"/>
  <c r="BJ40" i="29" s="1"/>
  <c r="BK20" i="29"/>
  <c r="BI40" i="29" l="1"/>
  <c r="BK16" i="29"/>
  <c r="BL20" i="29"/>
  <c r="BK14" i="29" l="1"/>
  <c r="BL16" i="29"/>
  <c r="BL14" i="29" s="1"/>
  <c r="BL40" i="29" s="1"/>
  <c r="BM20" i="29"/>
  <c r="OW16" i="29" l="1"/>
  <c r="BK40" i="29"/>
  <c r="OW14" i="29"/>
  <c r="BM16" i="29"/>
  <c r="BN20" i="29"/>
  <c r="BN16" i="29" l="1"/>
  <c r="BN14" i="29" s="1"/>
  <c r="BN40" i="29" s="1"/>
  <c r="BO20" i="29"/>
  <c r="BM14" i="29"/>
  <c r="BM40" i="29" l="1"/>
  <c r="BP20" i="29"/>
  <c r="BO16" i="29"/>
  <c r="BO14" i="29" l="1"/>
  <c r="BP16" i="29"/>
  <c r="BP14" i="29" s="1"/>
  <c r="BP40" i="29" s="1"/>
  <c r="BQ20" i="29"/>
  <c r="BO40" i="29" l="1"/>
  <c r="BQ16" i="29"/>
  <c r="BR20" i="29"/>
  <c r="BQ14" i="29" l="1"/>
  <c r="BR16" i="29"/>
  <c r="BR14" i="29" s="1"/>
  <c r="BR40" i="29" s="1"/>
  <c r="BS20" i="29"/>
  <c r="BQ40" i="29" l="1"/>
  <c r="BT20" i="29"/>
  <c r="BS16" i="29"/>
  <c r="BS14" i="29" l="1"/>
  <c r="BT16" i="29"/>
  <c r="BT14" i="29" s="1"/>
  <c r="BT40" i="29" s="1"/>
  <c r="BU20" i="29"/>
  <c r="BS40" i="29" l="1"/>
  <c r="BV20" i="29"/>
  <c r="BU16" i="29"/>
  <c r="BU14" i="29" l="1"/>
  <c r="BV16" i="29"/>
  <c r="BV14" i="29" s="1"/>
  <c r="BV40" i="29" s="1"/>
  <c r="BW20" i="29"/>
  <c r="BU40" i="29" l="1"/>
  <c r="BX20" i="29"/>
  <c r="BW16" i="29"/>
  <c r="BW14" i="29" l="1"/>
  <c r="OX16" i="29"/>
  <c r="BX16" i="29"/>
  <c r="BX14" i="29" s="1"/>
  <c r="BX40" i="29" s="1"/>
  <c r="BY20" i="29"/>
  <c r="BW40" i="29" l="1"/>
  <c r="OX14" i="29"/>
  <c r="BY16" i="29"/>
  <c r="BZ20" i="29"/>
  <c r="BZ16" i="29" l="1"/>
  <c r="BZ14" i="29" s="1"/>
  <c r="BZ40" i="29" s="1"/>
  <c r="CA20" i="29"/>
  <c r="BY14" i="29"/>
  <c r="BY40" i="29" l="1"/>
  <c r="CA16" i="29"/>
  <c r="CB20" i="29"/>
  <c r="CA14" i="29" l="1"/>
  <c r="CC20" i="29"/>
  <c r="CB16" i="29"/>
  <c r="CB14" i="29" s="1"/>
  <c r="CB40" i="29" s="1"/>
  <c r="CA40" i="29" l="1"/>
  <c r="CC16" i="29"/>
  <c r="CD20" i="29"/>
  <c r="CC14" i="29" l="1"/>
  <c r="CE20" i="29"/>
  <c r="CD16" i="29"/>
  <c r="CD14" i="29" s="1"/>
  <c r="CD40" i="29" s="1"/>
  <c r="CC40" i="29" l="1"/>
  <c r="CE16" i="29"/>
  <c r="CF20" i="29"/>
  <c r="CE14" i="29" l="1"/>
  <c r="CG20" i="29"/>
  <c r="CF16" i="29"/>
  <c r="CF14" i="29" s="1"/>
  <c r="CF40" i="29" s="1"/>
  <c r="CE40" i="29" l="1"/>
  <c r="CH20" i="29"/>
  <c r="CG16" i="29"/>
  <c r="CG14" i="29" l="1"/>
  <c r="CI20" i="29"/>
  <c r="CH16" i="29"/>
  <c r="CH14" i="29" s="1"/>
  <c r="CH40" i="29" s="1"/>
  <c r="CG40" i="29" l="1"/>
  <c r="CJ20" i="29"/>
  <c r="CI16" i="29"/>
  <c r="CI14" i="29" l="1"/>
  <c r="OY16" i="29"/>
  <c r="CK20" i="29"/>
  <c r="CJ16" i="29"/>
  <c r="CJ14" i="29" s="1"/>
  <c r="CJ40" i="29" s="1"/>
  <c r="CI40" i="29" l="1"/>
  <c r="OY14" i="29"/>
  <c r="CK16" i="29"/>
  <c r="CL20" i="29"/>
  <c r="CM20" i="29" l="1"/>
  <c r="CL16" i="29"/>
  <c r="CL14" i="29" s="1"/>
  <c r="CL40" i="29" s="1"/>
  <c r="CK14" i="29"/>
  <c r="CK40" i="29" l="1"/>
  <c r="CM16" i="29"/>
  <c r="CN20" i="29"/>
  <c r="CM14" i="29" l="1"/>
  <c r="CN16" i="29"/>
  <c r="CN14" i="29" s="1"/>
  <c r="CN40" i="29" s="1"/>
  <c r="CO20" i="29"/>
  <c r="CM40" i="29" l="1"/>
  <c r="CO16" i="29"/>
  <c r="CP20" i="29"/>
  <c r="CO14" i="29" l="1"/>
  <c r="CP16" i="29"/>
  <c r="CP14" i="29" s="1"/>
  <c r="CP40" i="29" s="1"/>
  <c r="CQ20" i="29"/>
  <c r="CO40" i="29" l="1"/>
  <c r="CQ16" i="29"/>
  <c r="CR20" i="29"/>
  <c r="CQ14" i="29" l="1"/>
  <c r="CR16" i="29"/>
  <c r="CR14" i="29" s="1"/>
  <c r="CR40" i="29" s="1"/>
  <c r="CS20" i="29"/>
  <c r="CQ40" i="29" l="1"/>
  <c r="CS16" i="29"/>
  <c r="CT20" i="29"/>
  <c r="CS14" i="29" l="1"/>
  <c r="CT16" i="29"/>
  <c r="CT14" i="29" s="1"/>
  <c r="CT40" i="29" s="1"/>
  <c r="CU20" i="29"/>
  <c r="CS40" i="29" l="1"/>
  <c r="CU16" i="29"/>
  <c r="CV20" i="29"/>
  <c r="CU14" i="29" l="1"/>
  <c r="CV16" i="29"/>
  <c r="CV14" i="29" s="1"/>
  <c r="CV40" i="29" s="1"/>
  <c r="CW20" i="29"/>
  <c r="OZ16" i="29" l="1"/>
  <c r="CU40" i="29"/>
  <c r="OZ14" i="29"/>
  <c r="CW16" i="29"/>
  <c r="CX20" i="29"/>
  <c r="CX16" i="29" l="1"/>
  <c r="CX14" i="29" s="1"/>
  <c r="CX40" i="29" s="1"/>
  <c r="CY20" i="29"/>
  <c r="CW14" i="29"/>
  <c r="CW40" i="29" l="1"/>
  <c r="CZ20" i="29"/>
  <c r="CY16" i="29"/>
  <c r="CY14" i="29" l="1"/>
  <c r="CZ16" i="29"/>
  <c r="CZ14" i="29" s="1"/>
  <c r="CZ40" i="29" s="1"/>
  <c r="DA20" i="29"/>
  <c r="CY40" i="29" l="1"/>
  <c r="DB20" i="29"/>
  <c r="DA16" i="29"/>
  <c r="DA14" i="29" l="1"/>
  <c r="DB16" i="29"/>
  <c r="DB14" i="29" s="1"/>
  <c r="DB40" i="29" s="1"/>
  <c r="DC20" i="29"/>
  <c r="DA40" i="29" l="1"/>
  <c r="DD20" i="29"/>
  <c r="DC16" i="29"/>
  <c r="DC14" i="29" l="1"/>
  <c r="DD16" i="29"/>
  <c r="DD14" i="29" s="1"/>
  <c r="DD40" i="29" s="1"/>
  <c r="DE20" i="29"/>
  <c r="DC40" i="29" l="1"/>
  <c r="DF20" i="29"/>
  <c r="DE16" i="29"/>
  <c r="DE14" i="29" l="1"/>
  <c r="DF16" i="29"/>
  <c r="DF14" i="29" s="1"/>
  <c r="DF40" i="29" s="1"/>
  <c r="DG20" i="29"/>
  <c r="DE40" i="29" l="1"/>
  <c r="DH20" i="29"/>
  <c r="DG16" i="29"/>
  <c r="DG14" i="29" l="1"/>
  <c r="PA16" i="29"/>
  <c r="DH16" i="29"/>
  <c r="DH14" i="29" s="1"/>
  <c r="DH40" i="29" s="1"/>
  <c r="DI20" i="29"/>
  <c r="DG40" i="29" l="1"/>
  <c r="PA14" i="29"/>
  <c r="DI16" i="29"/>
  <c r="DJ20" i="29"/>
  <c r="DK20" i="29" l="1"/>
  <c r="DJ16" i="29"/>
  <c r="DJ14" i="29" s="1"/>
  <c r="DJ40" i="29" s="1"/>
  <c r="DI14" i="29"/>
  <c r="DI40" i="29" l="1"/>
  <c r="DK16" i="29"/>
  <c r="DL20" i="29"/>
  <c r="DK14" i="29" l="1"/>
  <c r="DM20" i="29"/>
  <c r="DL16" i="29"/>
  <c r="DL14" i="29" s="1"/>
  <c r="DL40" i="29" s="1"/>
  <c r="DK40" i="29" l="1"/>
  <c r="DM16" i="29"/>
  <c r="DN20" i="29"/>
  <c r="DM14" i="29" l="1"/>
  <c r="DO20" i="29"/>
  <c r="DN16" i="29"/>
  <c r="DN14" i="29" s="1"/>
  <c r="DN40" i="29" s="1"/>
  <c r="DM40" i="29" l="1"/>
  <c r="DO16" i="29"/>
  <c r="DP20" i="29"/>
  <c r="DO14" i="29" l="1"/>
  <c r="DQ20" i="29"/>
  <c r="DP16" i="29"/>
  <c r="DP14" i="29" s="1"/>
  <c r="DP40" i="29" s="1"/>
  <c r="DO40" i="29" l="1"/>
  <c r="DQ16" i="29"/>
  <c r="DR20" i="29"/>
  <c r="DQ14" i="29" l="1"/>
  <c r="DS20" i="29"/>
  <c r="DR16" i="29"/>
  <c r="DR14" i="29" s="1"/>
  <c r="DR40" i="29" s="1"/>
  <c r="DQ40" i="29" l="1"/>
  <c r="DS16" i="29"/>
  <c r="DT20" i="29"/>
  <c r="DS14" i="29" l="1"/>
  <c r="DU20" i="29"/>
  <c r="DT16" i="29"/>
  <c r="DT14" i="29" s="1"/>
  <c r="DT40" i="29" s="1"/>
  <c r="PB16" i="29" l="1"/>
  <c r="DS40" i="29"/>
  <c r="PB14" i="29"/>
  <c r="DU16" i="29"/>
  <c r="DV20" i="29"/>
  <c r="DV16" i="29" l="1"/>
  <c r="DV14" i="29" s="1"/>
  <c r="DV40" i="29" s="1"/>
  <c r="DW20" i="29"/>
  <c r="DU14" i="29"/>
  <c r="DX20" i="29" l="1"/>
  <c r="DW16" i="29"/>
  <c r="DU40" i="29"/>
  <c r="DW14" i="29" l="1"/>
  <c r="DX16" i="29"/>
  <c r="DX14" i="29" s="1"/>
  <c r="DX40" i="29" s="1"/>
  <c r="DY20" i="29"/>
  <c r="DW40" i="29" l="1"/>
  <c r="DZ20" i="29"/>
  <c r="DY16" i="29"/>
  <c r="DY14" i="29" l="1"/>
  <c r="DZ16" i="29"/>
  <c r="DZ14" i="29" s="1"/>
  <c r="DZ40" i="29" s="1"/>
  <c r="EA20" i="29"/>
  <c r="DY40" i="29" l="1"/>
  <c r="EB20" i="29"/>
  <c r="EA16" i="29"/>
  <c r="EA14" i="29" l="1"/>
  <c r="EB16" i="29"/>
  <c r="EB14" i="29" s="1"/>
  <c r="EB40" i="29" s="1"/>
  <c r="EC20" i="29"/>
  <c r="EA40" i="29" l="1"/>
  <c r="ED20" i="29"/>
  <c r="EC16" i="29"/>
  <c r="EC14" i="29" l="1"/>
  <c r="ED16" i="29"/>
  <c r="ED14" i="29" s="1"/>
  <c r="ED40" i="29" s="1"/>
  <c r="EE20" i="29"/>
  <c r="EC40" i="29" l="1"/>
  <c r="EF20" i="29"/>
  <c r="EE16" i="29"/>
  <c r="EE14" i="29" l="1"/>
  <c r="PC16" i="29"/>
  <c r="EF16" i="29"/>
  <c r="EF14" i="29" s="1"/>
  <c r="EF40" i="29" s="1"/>
  <c r="EG20" i="29"/>
  <c r="EE40" i="29" l="1"/>
  <c r="PC14" i="29"/>
  <c r="EG16" i="29"/>
  <c r="EH20" i="29"/>
  <c r="EH16" i="29" l="1"/>
  <c r="EH14" i="29" s="1"/>
  <c r="EH40" i="29" s="1"/>
  <c r="EI20" i="29"/>
  <c r="EG14" i="29"/>
  <c r="EG40" i="29" l="1"/>
  <c r="EI16" i="29"/>
  <c r="EJ20" i="29"/>
  <c r="EI14" i="29" l="1"/>
  <c r="EJ16" i="29"/>
  <c r="EJ14" i="29" s="1"/>
  <c r="EJ40" i="29" s="1"/>
  <c r="EK20" i="29"/>
  <c r="EI40" i="29" l="1"/>
  <c r="EK16" i="29"/>
  <c r="EL20" i="29"/>
  <c r="EK14" i="29" l="1"/>
  <c r="EL16" i="29"/>
  <c r="EL14" i="29" s="1"/>
  <c r="EL40" i="29" s="1"/>
  <c r="EM20" i="29"/>
  <c r="EK40" i="29" l="1"/>
  <c r="EM16" i="29"/>
  <c r="EN20" i="29"/>
  <c r="EM14" i="29" l="1"/>
  <c r="EN16" i="29"/>
  <c r="EN14" i="29" s="1"/>
  <c r="EN40" i="29" s="1"/>
  <c r="EO20" i="29"/>
  <c r="EM40" i="29" l="1"/>
  <c r="EO16" i="29"/>
  <c r="EP20" i="29"/>
  <c r="EO14" i="29" l="1"/>
  <c r="EP16" i="29"/>
  <c r="EP14" i="29" s="1"/>
  <c r="EP40" i="29" s="1"/>
  <c r="EQ20" i="29"/>
  <c r="EO40" i="29" l="1"/>
  <c r="EQ16" i="29"/>
  <c r="ER20" i="29"/>
  <c r="EQ14" i="29" l="1"/>
  <c r="PD16" i="29"/>
  <c r="ER16" i="29"/>
  <c r="ER14" i="29" s="1"/>
  <c r="ER40" i="29" s="1"/>
  <c r="ES20" i="29"/>
  <c r="EQ40" i="29" l="1"/>
  <c r="PD14" i="29"/>
  <c r="ES16" i="29"/>
  <c r="ET20" i="29"/>
  <c r="ET16" i="29" l="1"/>
  <c r="ET14" i="29" s="1"/>
  <c r="ET40" i="29" s="1"/>
  <c r="EU20" i="29"/>
  <c r="ES14" i="29"/>
  <c r="ES40" i="29" l="1"/>
  <c r="EU16" i="29"/>
  <c r="EV20" i="29"/>
  <c r="EU14" i="29" l="1"/>
  <c r="EW20" i="29"/>
  <c r="EV16" i="29"/>
  <c r="EV14" i="29" s="1"/>
  <c r="EV40" i="29" s="1"/>
  <c r="EU40" i="29" l="1"/>
  <c r="EW16" i="29"/>
  <c r="EX20" i="29"/>
  <c r="EW14" i="29" l="1"/>
  <c r="EY20" i="29"/>
  <c r="EX16" i="29"/>
  <c r="EX14" i="29" s="1"/>
  <c r="EX40" i="29" s="1"/>
  <c r="EW40" i="29" l="1"/>
  <c r="EY16" i="29"/>
  <c r="EZ20" i="29"/>
  <c r="EY14" i="29" l="1"/>
  <c r="FA20" i="29"/>
  <c r="EZ16" i="29"/>
  <c r="EZ14" i="29" s="1"/>
  <c r="EZ40" i="29" s="1"/>
  <c r="EY40" i="29" l="1"/>
  <c r="FA16" i="29"/>
  <c r="FB20" i="29"/>
  <c r="FA14" i="29" l="1"/>
  <c r="FC20" i="29"/>
  <c r="FB16" i="29"/>
  <c r="FB14" i="29" s="1"/>
  <c r="FB40" i="29" s="1"/>
  <c r="FA40" i="29" l="1"/>
  <c r="FC16" i="29"/>
  <c r="FD20" i="29"/>
  <c r="FC14" i="29" l="1"/>
  <c r="PE16" i="29"/>
  <c r="FE20" i="29"/>
  <c r="FD16" i="29"/>
  <c r="FD14" i="29" s="1"/>
  <c r="FD40" i="29" s="1"/>
  <c r="FC40" i="29" l="1"/>
  <c r="PE14" i="29"/>
  <c r="FE16" i="29"/>
  <c r="FF20" i="29"/>
  <c r="FG20" i="29" l="1"/>
  <c r="FF16" i="29"/>
  <c r="FF14" i="29" s="1"/>
  <c r="FF40" i="29" s="1"/>
  <c r="FE14" i="29"/>
  <c r="FE40" i="29" l="1"/>
  <c r="FH20" i="29"/>
  <c r="FG16" i="29"/>
  <c r="FG14" i="29" l="1"/>
  <c r="FI20" i="29"/>
  <c r="FH16" i="29"/>
  <c r="FH14" i="29" s="1"/>
  <c r="FH40" i="29" s="1"/>
  <c r="FG40" i="29" l="1"/>
  <c r="FI16" i="29"/>
  <c r="FJ20" i="29"/>
  <c r="FI14" i="29" l="1"/>
  <c r="FK20" i="29"/>
  <c r="FJ16" i="29"/>
  <c r="FJ14" i="29" s="1"/>
  <c r="FJ40" i="29" s="1"/>
  <c r="FI40" i="29" l="1"/>
  <c r="FK16" i="29"/>
  <c r="FL20" i="29"/>
  <c r="FK14" i="29" l="1"/>
  <c r="FM20" i="29"/>
  <c r="FL16" i="29"/>
  <c r="FL14" i="29" s="1"/>
  <c r="FL40" i="29" s="1"/>
  <c r="FK40" i="29" l="1"/>
  <c r="FM16" i="29"/>
  <c r="FN20" i="29"/>
  <c r="FM14" i="29" l="1"/>
  <c r="FO20" i="29"/>
  <c r="FN16" i="29"/>
  <c r="FN14" i="29" s="1"/>
  <c r="FN40" i="29" s="1"/>
  <c r="FM40" i="29" l="1"/>
  <c r="FO16" i="29"/>
  <c r="FP20" i="29"/>
  <c r="FO14" i="29" l="1"/>
  <c r="PF16" i="29"/>
  <c r="FP16" i="29"/>
  <c r="FP14" i="29" s="1"/>
  <c r="FP40" i="29" s="1"/>
  <c r="FQ20" i="29"/>
  <c r="FO40" i="29" l="1"/>
  <c r="PF14" i="29"/>
  <c r="FQ16" i="29"/>
  <c r="FR20" i="29"/>
  <c r="FR16" i="29" l="1"/>
  <c r="FR14" i="29" s="1"/>
  <c r="FR40" i="29" s="1"/>
  <c r="FS20" i="29"/>
  <c r="FQ14" i="29"/>
  <c r="FQ40" i="29" l="1"/>
  <c r="FS16" i="29"/>
  <c r="FT20" i="29"/>
  <c r="FS14" i="29" l="1"/>
  <c r="FT16" i="29"/>
  <c r="FT14" i="29" s="1"/>
  <c r="FT40" i="29" s="1"/>
  <c r="FU20" i="29"/>
  <c r="FS40" i="29" l="1"/>
  <c r="FU16" i="29"/>
  <c r="FV20" i="29"/>
  <c r="FU14" i="29" l="1"/>
  <c r="FV16" i="29"/>
  <c r="FV14" i="29" s="1"/>
  <c r="FV40" i="29" s="1"/>
  <c r="FW20" i="29"/>
  <c r="FU40" i="29" l="1"/>
  <c r="FW16" i="29"/>
  <c r="FX20" i="29"/>
  <c r="FW14" i="29" l="1"/>
  <c r="FX16" i="29"/>
  <c r="FX14" i="29" s="1"/>
  <c r="FX40" i="29" s="1"/>
  <c r="FY20" i="29"/>
  <c r="FW40" i="29" l="1"/>
  <c r="FY16" i="29"/>
  <c r="FZ20" i="29"/>
  <c r="FY14" i="29" l="1"/>
  <c r="FZ16" i="29"/>
  <c r="FZ14" i="29" s="1"/>
  <c r="FZ40" i="29" s="1"/>
  <c r="GA20" i="29"/>
  <c r="FY40" i="29" l="1"/>
  <c r="GB20" i="29"/>
  <c r="GA16" i="29"/>
  <c r="GA14" i="29" l="1"/>
  <c r="PG16" i="29"/>
  <c r="GB16" i="29"/>
  <c r="GB14" i="29" s="1"/>
  <c r="GB40" i="29" s="1"/>
  <c r="GC20" i="29"/>
  <c r="GA40" i="29" l="1"/>
  <c r="PG14" i="29"/>
  <c r="GC16" i="29"/>
  <c r="GD20" i="29"/>
  <c r="GE20" i="29" l="1"/>
  <c r="GD16" i="29"/>
  <c r="GD14" i="29" s="1"/>
  <c r="GD40" i="29" s="1"/>
  <c r="GC14" i="29"/>
  <c r="GC40" i="29" l="1"/>
  <c r="GE16" i="29"/>
  <c r="GF20" i="29"/>
  <c r="GE14" i="29" l="1"/>
  <c r="GG20" i="29"/>
  <c r="GF16" i="29"/>
  <c r="GF14" i="29" s="1"/>
  <c r="GF40" i="29" s="1"/>
  <c r="GE40" i="29" l="1"/>
  <c r="GG16" i="29"/>
  <c r="GH20" i="29"/>
  <c r="GG14" i="29" l="1"/>
  <c r="GI20" i="29"/>
  <c r="GH16" i="29"/>
  <c r="GH14" i="29" s="1"/>
  <c r="GH40" i="29" s="1"/>
  <c r="GG40" i="29" l="1"/>
  <c r="GI16" i="29"/>
  <c r="GJ20" i="29"/>
  <c r="GI14" i="29" l="1"/>
  <c r="GJ16" i="29"/>
  <c r="GJ14" i="29" s="1"/>
  <c r="GJ40" i="29" s="1"/>
  <c r="GK20" i="29"/>
  <c r="GI40" i="29" l="1"/>
  <c r="GL20" i="29"/>
  <c r="GK16" i="29"/>
  <c r="GK14" i="29" l="1"/>
  <c r="GL16" i="29"/>
  <c r="GL14" i="29" s="1"/>
  <c r="GL40" i="29" s="1"/>
  <c r="GM20" i="29"/>
  <c r="GK40" i="29" l="1"/>
  <c r="GM16" i="29"/>
  <c r="GN20" i="29"/>
  <c r="GM14" i="29" l="1"/>
  <c r="PH16" i="29"/>
  <c r="GO20" i="29"/>
  <c r="GN16" i="29"/>
  <c r="GN14" i="29" s="1"/>
  <c r="GN40" i="29" s="1"/>
  <c r="GM40" i="29" l="1"/>
  <c r="PH14" i="29"/>
  <c r="GO16" i="29"/>
  <c r="GP20" i="29"/>
  <c r="GQ20" i="29" l="1"/>
  <c r="GP16" i="29"/>
  <c r="GP14" i="29" s="1"/>
  <c r="GP40" i="29" s="1"/>
  <c r="GO14" i="29"/>
  <c r="GO40" i="29" l="1"/>
  <c r="GR20" i="29"/>
  <c r="GQ16" i="29"/>
  <c r="GQ14" i="29" l="1"/>
  <c r="GS20" i="29"/>
  <c r="GR16" i="29"/>
  <c r="GR14" i="29" s="1"/>
  <c r="GR40" i="29" s="1"/>
  <c r="GQ40" i="29" l="1"/>
  <c r="GT20" i="29"/>
  <c r="GS16" i="29"/>
  <c r="GS14" i="29" l="1"/>
  <c r="GU20" i="29"/>
  <c r="GT16" i="29"/>
  <c r="GT14" i="29" s="1"/>
  <c r="GT40" i="29" s="1"/>
  <c r="GS40" i="29" l="1"/>
  <c r="GU16" i="29"/>
  <c r="GV20" i="29"/>
  <c r="GU14" i="29" l="1"/>
  <c r="GW20" i="29"/>
  <c r="GV16" i="29"/>
  <c r="GV14" i="29" s="1"/>
  <c r="GV40" i="29" s="1"/>
  <c r="GU40" i="29" l="1"/>
  <c r="GX20" i="29"/>
  <c r="GW16" i="29"/>
  <c r="GW14" i="29" l="1"/>
  <c r="GY20" i="29"/>
  <c r="GX16" i="29"/>
  <c r="GX14" i="29" s="1"/>
  <c r="GX40" i="29" s="1"/>
  <c r="GW40" i="29" l="1"/>
  <c r="GZ20" i="29"/>
  <c r="GY16" i="29"/>
  <c r="GY14" i="29" l="1"/>
  <c r="PI16" i="29"/>
  <c r="HA20" i="29"/>
  <c r="GZ16" i="29"/>
  <c r="GZ14" i="29" s="1"/>
  <c r="GZ40" i="29" s="1"/>
  <c r="GY40" i="29" l="1"/>
  <c r="PI14" i="29"/>
  <c r="HA16" i="29"/>
  <c r="HB20" i="29"/>
  <c r="HC20" i="29" l="1"/>
  <c r="HB16" i="29"/>
  <c r="HB14" i="29" s="1"/>
  <c r="HB40" i="29" s="1"/>
  <c r="HA14" i="29"/>
  <c r="HA40" i="29" l="1"/>
  <c r="HD20" i="29"/>
  <c r="HC16" i="29"/>
  <c r="HC14" i="29" l="1"/>
  <c r="HD16" i="29"/>
  <c r="HD14" i="29" s="1"/>
  <c r="HD40" i="29" s="1"/>
  <c r="HE20" i="29"/>
  <c r="HC40" i="29" l="1"/>
  <c r="HF20" i="29"/>
  <c r="HE16" i="29"/>
  <c r="HE14" i="29" l="1"/>
  <c r="HG20" i="29"/>
  <c r="HF16" i="29"/>
  <c r="HF14" i="29" s="1"/>
  <c r="HF40" i="29" s="1"/>
  <c r="HE40" i="29" l="1"/>
  <c r="HG16" i="29"/>
  <c r="HH20" i="29"/>
  <c r="HG14" i="29" l="1"/>
  <c r="HI20" i="29"/>
  <c r="HH16" i="29"/>
  <c r="HH14" i="29" s="1"/>
  <c r="HH40" i="29" s="1"/>
  <c r="HG40" i="29" l="1"/>
  <c r="HI16" i="29"/>
  <c r="HJ20" i="29"/>
  <c r="HI14" i="29" l="1"/>
  <c r="HK20" i="29"/>
  <c r="HJ16" i="29"/>
  <c r="HJ14" i="29" s="1"/>
  <c r="HJ40" i="29" s="1"/>
  <c r="HI40" i="29" l="1"/>
  <c r="HK16" i="29"/>
  <c r="HL20" i="29"/>
  <c r="HK14" i="29" l="1"/>
  <c r="PJ16" i="29"/>
  <c r="HM20" i="29"/>
  <c r="HL16" i="29"/>
  <c r="HL14" i="29" s="1"/>
  <c r="HL40" i="29" s="1"/>
  <c r="HK40" i="29" l="1"/>
  <c r="PJ14" i="29"/>
  <c r="HN20" i="29"/>
  <c r="HM16" i="29"/>
  <c r="HM14" i="29" l="1"/>
  <c r="HN16" i="29"/>
  <c r="HN14" i="29" s="1"/>
  <c r="HN40" i="29" s="1"/>
  <c r="HO20" i="29"/>
  <c r="HP20" i="29" l="1"/>
  <c r="HO16" i="29"/>
  <c r="HM40" i="29"/>
  <c r="HO14" i="29" l="1"/>
  <c r="HQ20" i="29"/>
  <c r="HP16" i="29"/>
  <c r="HP14" i="29" s="1"/>
  <c r="HP40" i="29" s="1"/>
  <c r="HO40" i="29" l="1"/>
  <c r="HQ16" i="29"/>
  <c r="HR20" i="29"/>
  <c r="HQ14" i="29" l="1"/>
  <c r="HS20" i="29"/>
  <c r="HR16" i="29"/>
  <c r="HR14" i="29" s="1"/>
  <c r="HR40" i="29" s="1"/>
  <c r="HQ40" i="29" l="1"/>
  <c r="HS16" i="29"/>
  <c r="HT20" i="29"/>
  <c r="HS14" i="29" l="1"/>
  <c r="HU20" i="29"/>
  <c r="HT16" i="29"/>
  <c r="HT14" i="29" s="1"/>
  <c r="HT40" i="29" s="1"/>
  <c r="HS40" i="29" l="1"/>
  <c r="HU16" i="29"/>
  <c r="HV20" i="29"/>
  <c r="HU14" i="29" l="1"/>
  <c r="HW20" i="29"/>
  <c r="HV16" i="29"/>
  <c r="HV14" i="29" s="1"/>
  <c r="HV40" i="29" s="1"/>
  <c r="HU40" i="29" l="1"/>
  <c r="HX20" i="29"/>
  <c r="HW16" i="29"/>
  <c r="HW14" i="29" l="1"/>
  <c r="PK16" i="29"/>
  <c r="HY20" i="29"/>
  <c r="HX16" i="29"/>
  <c r="HX14" i="29" s="1"/>
  <c r="HX40" i="29" s="1"/>
  <c r="HW40" i="29" l="1"/>
  <c r="PK14" i="29"/>
  <c r="HY16" i="29"/>
  <c r="HZ20" i="29"/>
  <c r="IA20" i="29" l="1"/>
  <c r="HZ16" i="29"/>
  <c r="HZ14" i="29" s="1"/>
  <c r="HZ40" i="29" s="1"/>
  <c r="HY14" i="29"/>
  <c r="HY40" i="29" l="1"/>
  <c r="IB20" i="29"/>
  <c r="IA16" i="29"/>
  <c r="IA14" i="29" l="1"/>
  <c r="IC20" i="29"/>
  <c r="IB16" i="29"/>
  <c r="IB14" i="29" s="1"/>
  <c r="IB40" i="29" s="1"/>
  <c r="IA40" i="29" l="1"/>
  <c r="ID20" i="29"/>
  <c r="IC16" i="29"/>
  <c r="IC14" i="29" l="1"/>
  <c r="IE20" i="29"/>
  <c r="ID16" i="29"/>
  <c r="ID14" i="29" s="1"/>
  <c r="ID40" i="29" s="1"/>
  <c r="IC40" i="29" l="1"/>
  <c r="IF20" i="29"/>
  <c r="IE16" i="29"/>
  <c r="IE14" i="29" l="1"/>
  <c r="IG20" i="29"/>
  <c r="IF16" i="29"/>
  <c r="IF14" i="29" s="1"/>
  <c r="IF40" i="29" s="1"/>
  <c r="IE40" i="29" l="1"/>
  <c r="IH20" i="29"/>
  <c r="IG16" i="29"/>
  <c r="IG14" i="29" l="1"/>
  <c r="II20" i="29"/>
  <c r="IH16" i="29"/>
  <c r="IH14" i="29" s="1"/>
  <c r="IH40" i="29" s="1"/>
  <c r="IG40" i="29" l="1"/>
  <c r="IJ20" i="29"/>
  <c r="II16" i="29"/>
  <c r="II14" i="29" l="1"/>
  <c r="PL16" i="29"/>
  <c r="IK20" i="29"/>
  <c r="IJ16" i="29"/>
  <c r="IJ14" i="29" s="1"/>
  <c r="IJ40" i="29" s="1"/>
  <c r="II40" i="29" l="1"/>
  <c r="PL14" i="29"/>
  <c r="IK16" i="29"/>
  <c r="IL20" i="29"/>
  <c r="IL16" i="29" l="1"/>
  <c r="IL14" i="29" s="1"/>
  <c r="IL40" i="29" s="1"/>
  <c r="IM20" i="29"/>
  <c r="IK14" i="29"/>
  <c r="IK40" i="29" l="1"/>
  <c r="IM16" i="29"/>
  <c r="IN20" i="29"/>
  <c r="IM14" i="29" l="1"/>
  <c r="IN16" i="29"/>
  <c r="IN14" i="29" s="1"/>
  <c r="IN40" i="29" s="1"/>
  <c r="IO20" i="29"/>
  <c r="IM40" i="29" l="1"/>
  <c r="IO16" i="29"/>
  <c r="IP20" i="29"/>
  <c r="IO14" i="29" l="1"/>
  <c r="IP16" i="29"/>
  <c r="IP14" i="29" s="1"/>
  <c r="IP40" i="29" s="1"/>
  <c r="IQ20" i="29"/>
  <c r="IO40" i="29" l="1"/>
  <c r="IQ16" i="29"/>
  <c r="IR20" i="29"/>
  <c r="IQ14" i="29" l="1"/>
  <c r="IR16" i="29"/>
  <c r="IR14" i="29" s="1"/>
  <c r="IR40" i="29" s="1"/>
  <c r="IS20" i="29"/>
  <c r="IQ40" i="29" l="1"/>
  <c r="IS16" i="29"/>
  <c r="IT20" i="29"/>
  <c r="IS14" i="29" l="1"/>
  <c r="IT16" i="29"/>
  <c r="IT14" i="29" s="1"/>
  <c r="IT40" i="29" s="1"/>
  <c r="IU20" i="29"/>
  <c r="IS40" i="29" l="1"/>
  <c r="IU16" i="29"/>
  <c r="IV20" i="29"/>
  <c r="IU14" i="29" l="1"/>
  <c r="IV16" i="29"/>
  <c r="IV14" i="29" s="1"/>
  <c r="IV40" i="29" s="1"/>
  <c r="IW20" i="29"/>
  <c r="PM16" i="29" l="1"/>
  <c r="IU40" i="29"/>
  <c r="PM14" i="29"/>
  <c r="IW16" i="29"/>
  <c r="IX20" i="29"/>
  <c r="IX16" i="29" l="1"/>
  <c r="IX14" i="29" s="1"/>
  <c r="IX40" i="29" s="1"/>
  <c r="IY20" i="29"/>
  <c r="IW14" i="29"/>
  <c r="IW40" i="29" l="1"/>
  <c r="IZ20" i="29"/>
  <c r="IY16" i="29"/>
  <c r="IY14" i="29" l="1"/>
  <c r="IZ16" i="29"/>
  <c r="IZ14" i="29" s="1"/>
  <c r="IZ40" i="29" s="1"/>
  <c r="JA20" i="29"/>
  <c r="IY40" i="29" l="1"/>
  <c r="JB20" i="29"/>
  <c r="JA16" i="29"/>
  <c r="JA14" i="29" l="1"/>
  <c r="JC20" i="29"/>
  <c r="JB16" i="29"/>
  <c r="JB14" i="29" s="1"/>
  <c r="JB40" i="29" s="1"/>
  <c r="JA40" i="29" l="1"/>
  <c r="JC16" i="29"/>
  <c r="JD20" i="29"/>
  <c r="JC14" i="29" l="1"/>
  <c r="JE20" i="29"/>
  <c r="JD16" i="29"/>
  <c r="JD14" i="29" s="1"/>
  <c r="JD40" i="29" s="1"/>
  <c r="JC40" i="29" l="1"/>
  <c r="JE16" i="29"/>
  <c r="JF20" i="29"/>
  <c r="JE14" i="29" l="1"/>
  <c r="JF16" i="29"/>
  <c r="JF14" i="29" s="1"/>
  <c r="JF40" i="29" s="1"/>
  <c r="JG20" i="29"/>
  <c r="JE40" i="29" l="1"/>
  <c r="JH20" i="29"/>
  <c r="JG16" i="29"/>
  <c r="JG14" i="29" l="1"/>
  <c r="PN16" i="29"/>
  <c r="JH16" i="29"/>
  <c r="JH14" i="29" s="1"/>
  <c r="JH40" i="29" s="1"/>
  <c r="JI20" i="29"/>
  <c r="JG40" i="29" l="1"/>
  <c r="PN14" i="29"/>
  <c r="JI16" i="29"/>
  <c r="JJ20" i="29"/>
  <c r="JK20" i="29" l="1"/>
  <c r="JJ16" i="29"/>
  <c r="JJ14" i="29" s="1"/>
  <c r="JJ40" i="29" s="1"/>
  <c r="JI14" i="29"/>
  <c r="JI40" i="29" l="1"/>
  <c r="JK16" i="29"/>
  <c r="JL20" i="29"/>
  <c r="JK14" i="29" l="1"/>
  <c r="JL16" i="29"/>
  <c r="JL14" i="29" s="1"/>
  <c r="JL40" i="29" s="1"/>
  <c r="JM20" i="29"/>
  <c r="JK40" i="29" l="1"/>
  <c r="JN20" i="29"/>
  <c r="JM16" i="29"/>
  <c r="JM14" i="29" l="1"/>
  <c r="JN16" i="29"/>
  <c r="JN14" i="29" s="1"/>
  <c r="JN40" i="29" s="1"/>
  <c r="JO20" i="29"/>
  <c r="JM40" i="29" l="1"/>
  <c r="JP20" i="29"/>
  <c r="JO16" i="29"/>
  <c r="JO14" i="29" l="1"/>
  <c r="JQ20" i="29"/>
  <c r="JP16" i="29"/>
  <c r="JP14" i="29" s="1"/>
  <c r="JP40" i="29" s="1"/>
  <c r="JO40" i="29" l="1"/>
  <c r="JQ16" i="29"/>
  <c r="JR20" i="29"/>
  <c r="JQ14" i="29" l="1"/>
  <c r="JS20" i="29"/>
  <c r="JR16" i="29"/>
  <c r="JR14" i="29" s="1"/>
  <c r="JR40" i="29" s="1"/>
  <c r="JQ40" i="29" l="1"/>
  <c r="JS16" i="29"/>
  <c r="JT20" i="29"/>
  <c r="JS14" i="29" l="1"/>
  <c r="PO16" i="29"/>
  <c r="JU20" i="29"/>
  <c r="JT16" i="29"/>
  <c r="JT14" i="29" s="1"/>
  <c r="JT40" i="29" s="1"/>
  <c r="JS40" i="29" l="1"/>
  <c r="PO14" i="29"/>
  <c r="JU16" i="29"/>
  <c r="JV20" i="29"/>
  <c r="JW20" i="29" l="1"/>
  <c r="JV16" i="29"/>
  <c r="JV14" i="29" s="1"/>
  <c r="JV40" i="29" s="1"/>
  <c r="JU14" i="29"/>
  <c r="JU40" i="29" l="1"/>
  <c r="JW16" i="29"/>
  <c r="JX20" i="29"/>
  <c r="JW14" i="29" l="1"/>
  <c r="JY20" i="29"/>
  <c r="JX16" i="29"/>
  <c r="JX14" i="29" s="1"/>
  <c r="JX40" i="29" s="1"/>
  <c r="JW40" i="29" l="1"/>
  <c r="JZ20" i="29"/>
  <c r="JY16" i="29"/>
  <c r="JY14" i="29" l="1"/>
  <c r="KA20" i="29"/>
  <c r="JZ16" i="29"/>
  <c r="JZ14" i="29" s="1"/>
  <c r="JZ40" i="29" s="1"/>
  <c r="JY40" i="29" l="1"/>
  <c r="KA16" i="29"/>
  <c r="KB20" i="29"/>
  <c r="KA14" i="29" l="1"/>
  <c r="KC20" i="29"/>
  <c r="KB16" i="29"/>
  <c r="KB14" i="29" s="1"/>
  <c r="KB40" i="29" s="1"/>
  <c r="KA40" i="29" l="1"/>
  <c r="KD20" i="29"/>
  <c r="KC16" i="29"/>
  <c r="KC14" i="29" l="1"/>
  <c r="KD16" i="29"/>
  <c r="KD14" i="29" s="1"/>
  <c r="KD40" i="29" s="1"/>
  <c r="KE20" i="29"/>
  <c r="KC40" i="29" l="1"/>
  <c r="KE16" i="29"/>
  <c r="KF20" i="29"/>
  <c r="KE14" i="29" l="1"/>
  <c r="PP16" i="29"/>
  <c r="KG20" i="29"/>
  <c r="KF16" i="29"/>
  <c r="KF14" i="29" s="1"/>
  <c r="KF40" i="29" s="1"/>
  <c r="KE40" i="29" l="1"/>
  <c r="PP14" i="29"/>
  <c r="KH20" i="29"/>
  <c r="KG16" i="29"/>
  <c r="KG14" i="29" l="1"/>
  <c r="KI20" i="29"/>
  <c r="KH16" i="29"/>
  <c r="KH14" i="29" s="1"/>
  <c r="KH40" i="29" s="1"/>
  <c r="KI16" i="29" l="1"/>
  <c r="KJ20" i="29"/>
  <c r="KG40" i="29"/>
  <c r="KI14" i="29" l="1"/>
  <c r="KK20" i="29"/>
  <c r="KJ16" i="29"/>
  <c r="KJ14" i="29" s="1"/>
  <c r="KJ40" i="29" s="1"/>
  <c r="KI40" i="29" l="1"/>
  <c r="KL20" i="29"/>
  <c r="KK16" i="29"/>
  <c r="KK14" i="29" l="1"/>
  <c r="KM20" i="29"/>
  <c r="KL16" i="29"/>
  <c r="KL14" i="29" s="1"/>
  <c r="KL40" i="29" s="1"/>
  <c r="KK40" i="29" l="1"/>
  <c r="KM16" i="29"/>
  <c r="KN20" i="29"/>
  <c r="KM14" i="29" l="1"/>
  <c r="KO20" i="29"/>
  <c r="KN16" i="29"/>
  <c r="KN14" i="29" s="1"/>
  <c r="KN40" i="29" s="1"/>
  <c r="KM40" i="29" l="1"/>
  <c r="KP20" i="29"/>
  <c r="KO16" i="29"/>
  <c r="KO14" i="29" l="1"/>
  <c r="KQ20" i="29"/>
  <c r="KP16" i="29"/>
  <c r="KP14" i="29" s="1"/>
  <c r="KP40" i="29" s="1"/>
  <c r="KO40" i="29" l="1"/>
  <c r="KQ16" i="29"/>
  <c r="KR20" i="29"/>
  <c r="KQ14" i="29" l="1"/>
  <c r="PQ16" i="29"/>
  <c r="KS20" i="29"/>
  <c r="KR16" i="29"/>
  <c r="KR14" i="29" s="1"/>
  <c r="KR40" i="29" s="1"/>
  <c r="KQ40" i="29" l="1"/>
  <c r="PQ14" i="29"/>
  <c r="KT20" i="29"/>
  <c r="KS16" i="29"/>
  <c r="KS14" i="29" l="1"/>
  <c r="KT16" i="29"/>
  <c r="KT14" i="29" s="1"/>
  <c r="KT40" i="29" s="1"/>
  <c r="KU20" i="29"/>
  <c r="KV20" i="29" l="1"/>
  <c r="KU16" i="29"/>
  <c r="KS40" i="29"/>
  <c r="KU14" i="29" l="1"/>
  <c r="KV16" i="29"/>
  <c r="KV14" i="29" s="1"/>
  <c r="KV40" i="29" s="1"/>
  <c r="KW20" i="29"/>
  <c r="KU40" i="29" l="1"/>
  <c r="KX20" i="29"/>
  <c r="KW16" i="29"/>
  <c r="KW14" i="29" l="1"/>
  <c r="KX16" i="29"/>
  <c r="KX14" i="29" s="1"/>
  <c r="KX40" i="29" s="1"/>
  <c r="KY20" i="29"/>
  <c r="KW40" i="29" l="1"/>
  <c r="KZ20" i="29"/>
  <c r="KY16" i="29"/>
  <c r="KY14" i="29" l="1"/>
  <c r="KZ16" i="29"/>
  <c r="KZ14" i="29" s="1"/>
  <c r="KZ40" i="29" s="1"/>
  <c r="LA20" i="29"/>
  <c r="KY40" i="29" l="1"/>
  <c r="LB20" i="29"/>
  <c r="LA16" i="29"/>
  <c r="LA14" i="29" l="1"/>
  <c r="LB16" i="29"/>
  <c r="LB14" i="29" s="1"/>
  <c r="LB40" i="29" s="1"/>
  <c r="LC20" i="29"/>
  <c r="LA40" i="29" l="1"/>
  <c r="LD20" i="29"/>
  <c r="LC16" i="29"/>
  <c r="LC14" i="29" l="1"/>
  <c r="LD16" i="29"/>
  <c r="LD14" i="29" s="1"/>
  <c r="LD40" i="29" s="1"/>
  <c r="LE20" i="29"/>
  <c r="PR16" i="29" l="1"/>
  <c r="LC40" i="29"/>
  <c r="PR14" i="29"/>
  <c r="LF20" i="29"/>
  <c r="LE16" i="29"/>
  <c r="LE14" i="29" l="1"/>
  <c r="LF16" i="29"/>
  <c r="LF14" i="29" s="1"/>
  <c r="LF40" i="29" s="1"/>
  <c r="LG20" i="29"/>
  <c r="LG16" i="29" l="1"/>
  <c r="LH20" i="29"/>
  <c r="LE40" i="29"/>
  <c r="LG14" i="29" l="1"/>
  <c r="LI20" i="29"/>
  <c r="LH16" i="29"/>
  <c r="LH14" i="29" s="1"/>
  <c r="LH40" i="29" s="1"/>
  <c r="LG40" i="29" l="1"/>
  <c r="LI16" i="29"/>
  <c r="LJ20" i="29"/>
  <c r="LI14" i="29" l="1"/>
  <c r="LJ16" i="29"/>
  <c r="LJ14" i="29" s="1"/>
  <c r="LJ40" i="29" s="1"/>
  <c r="LK20" i="29"/>
  <c r="LI40" i="29" l="1"/>
  <c r="LK16" i="29"/>
  <c r="LL20" i="29"/>
  <c r="LK14" i="29" l="1"/>
  <c r="LM20" i="29"/>
  <c r="LL16" i="29"/>
  <c r="LL14" i="29" s="1"/>
  <c r="LL40" i="29" s="1"/>
  <c r="LK40" i="29" l="1"/>
  <c r="LM16" i="29"/>
  <c r="LN20" i="29"/>
  <c r="LM14" i="29" l="1"/>
  <c r="LN16" i="29"/>
  <c r="LN14" i="29" s="1"/>
  <c r="LN40" i="29" s="1"/>
  <c r="LO20" i="29"/>
  <c r="LM40" i="29" l="1"/>
  <c r="LO16" i="29"/>
  <c r="LP20" i="29"/>
  <c r="LO14" i="29" l="1"/>
  <c r="PS16" i="29"/>
  <c r="LP16" i="29"/>
  <c r="LP14" i="29" s="1"/>
  <c r="LP40" i="29" s="1"/>
  <c r="LQ20" i="29"/>
  <c r="LO40" i="29" l="1"/>
  <c r="PS14" i="29"/>
  <c r="LQ16" i="29"/>
  <c r="LR20" i="29"/>
  <c r="LR16" i="29" l="1"/>
  <c r="LR14" i="29" s="1"/>
  <c r="LR40" i="29" s="1"/>
  <c r="LS20" i="29"/>
  <c r="LQ14" i="29"/>
  <c r="LT20" i="29" l="1"/>
  <c r="LS16" i="29"/>
  <c r="LQ40" i="29"/>
  <c r="LS14" i="29" l="1"/>
  <c r="LU20" i="29"/>
  <c r="LT16" i="29"/>
  <c r="LT14" i="29" s="1"/>
  <c r="LT40" i="29" s="1"/>
  <c r="LS40" i="29" l="1"/>
  <c r="LV20" i="29"/>
  <c r="LU16" i="29"/>
  <c r="LU14" i="29" l="1"/>
  <c r="LW20" i="29"/>
  <c r="LV16" i="29"/>
  <c r="LV14" i="29" s="1"/>
  <c r="LV40" i="29" s="1"/>
  <c r="LU40" i="29" l="1"/>
  <c r="LX20" i="29"/>
  <c r="LW16" i="29"/>
  <c r="LW14" i="29" l="1"/>
  <c r="LY20" i="29"/>
  <c r="LX16" i="29"/>
  <c r="LX14" i="29" s="1"/>
  <c r="LX40" i="29" s="1"/>
  <c r="LW40" i="29" l="1"/>
  <c r="LZ20" i="29"/>
  <c r="LY16" i="29"/>
  <c r="LY14" i="29" l="1"/>
  <c r="MA20" i="29"/>
  <c r="LZ16" i="29"/>
  <c r="LZ14" i="29" s="1"/>
  <c r="LZ40" i="29" s="1"/>
  <c r="LY40" i="29" l="1"/>
  <c r="MB20" i="29"/>
  <c r="MA16" i="29"/>
  <c r="MA14" i="29" l="1"/>
  <c r="PT16" i="29"/>
  <c r="MC20" i="29"/>
  <c r="MB16" i="29"/>
  <c r="MB14" i="29" s="1"/>
  <c r="MB40" i="29" s="1"/>
  <c r="MA40" i="29" l="1"/>
  <c r="PT14" i="29"/>
  <c r="MD20" i="29"/>
  <c r="MC16" i="29"/>
  <c r="MC14" i="29" l="1"/>
  <c r="ME20" i="29"/>
  <c r="MD16" i="29"/>
  <c r="MD14" i="29" s="1"/>
  <c r="MD40" i="29" s="1"/>
  <c r="MF20" i="29" l="1"/>
  <c r="ME16" i="29"/>
  <c r="MC40" i="29"/>
  <c r="ME14" i="29" l="1"/>
  <c r="MF16" i="29"/>
  <c r="MF14" i="29" s="1"/>
  <c r="MF40" i="29" s="1"/>
  <c r="MG20" i="29"/>
  <c r="ME40" i="29" l="1"/>
  <c r="MH20" i="29"/>
  <c r="MG16" i="29"/>
  <c r="MG14" i="29" l="1"/>
  <c r="MH16" i="29"/>
  <c r="MH14" i="29" s="1"/>
  <c r="MH40" i="29" s="1"/>
  <c r="MI20" i="29"/>
  <c r="MG40" i="29" l="1"/>
  <c r="MJ20" i="29"/>
  <c r="MI16" i="29"/>
  <c r="MI14" i="29" l="1"/>
  <c r="MK20" i="29"/>
  <c r="MJ16" i="29"/>
  <c r="MJ14" i="29" s="1"/>
  <c r="MJ40" i="29" s="1"/>
  <c r="MI40" i="29" l="1"/>
  <c r="ML20" i="29"/>
  <c r="MK16" i="29"/>
  <c r="MK14" i="29" l="1"/>
  <c r="ML16" i="29"/>
  <c r="ML14" i="29" s="1"/>
  <c r="ML40" i="29" s="1"/>
  <c r="MM20" i="29"/>
  <c r="MK40" i="29" l="1"/>
  <c r="MN20" i="29"/>
  <c r="MM16" i="29"/>
  <c r="MM14" i="29" l="1"/>
  <c r="PU16" i="29"/>
  <c r="MN16" i="29"/>
  <c r="MN14" i="29" s="1"/>
  <c r="MN40" i="29" s="1"/>
  <c r="MO20" i="29"/>
  <c r="MM40" i="29" l="1"/>
  <c r="PU14" i="29"/>
  <c r="MP20" i="29"/>
  <c r="MO16" i="29"/>
  <c r="MO14" i="29" l="1"/>
  <c r="MQ20" i="29"/>
  <c r="MP16" i="29"/>
  <c r="MP14" i="29" s="1"/>
  <c r="MP40" i="29" s="1"/>
  <c r="MQ16" i="29" l="1"/>
  <c r="MR20" i="29"/>
  <c r="MO40" i="29"/>
  <c r="MQ14" i="29" l="1"/>
  <c r="MS20" i="29"/>
  <c r="MR16" i="29"/>
  <c r="MR14" i="29" s="1"/>
  <c r="MR40" i="29" s="1"/>
  <c r="MQ40" i="29" l="1"/>
  <c r="MS16" i="29"/>
  <c r="MT20" i="29"/>
  <c r="MS14" i="29" l="1"/>
  <c r="MU20" i="29"/>
  <c r="MT16" i="29"/>
  <c r="MT14" i="29" s="1"/>
  <c r="MT40" i="29" s="1"/>
  <c r="MS40" i="29" l="1"/>
  <c r="MU16" i="29"/>
  <c r="MV20" i="29"/>
  <c r="MU14" i="29" l="1"/>
  <c r="MW20" i="29"/>
  <c r="MV16" i="29"/>
  <c r="MV14" i="29" s="1"/>
  <c r="MV40" i="29" s="1"/>
  <c r="MU40" i="29" l="1"/>
  <c r="MW16" i="29"/>
  <c r="MX20" i="29"/>
  <c r="MW14" i="29" l="1"/>
  <c r="MY20" i="29"/>
  <c r="MX16" i="29"/>
  <c r="MX14" i="29" s="1"/>
  <c r="MX40" i="29" s="1"/>
  <c r="MW40" i="29" l="1"/>
  <c r="MY16" i="29"/>
  <c r="MZ20" i="29"/>
  <c r="MY14" i="29" l="1"/>
  <c r="PV16" i="29"/>
  <c r="NA20" i="29"/>
  <c r="MZ16" i="29"/>
  <c r="MZ14" i="29" s="1"/>
  <c r="MZ40" i="29" s="1"/>
  <c r="MY40" i="29" l="1"/>
  <c r="PV14" i="29"/>
  <c r="NB20" i="29"/>
  <c r="NA16" i="29"/>
  <c r="NA14" i="29" l="1"/>
  <c r="NB16" i="29"/>
  <c r="NB14" i="29" s="1"/>
  <c r="NB40" i="29" s="1"/>
  <c r="NC20" i="29"/>
  <c r="NC16" i="29" l="1"/>
  <c r="ND20" i="29"/>
  <c r="NA40" i="29"/>
  <c r="NC14" i="29" l="1"/>
  <c r="ND16" i="29"/>
  <c r="ND14" i="29" s="1"/>
  <c r="ND40" i="29" s="1"/>
  <c r="NE20" i="29"/>
  <c r="NC40" i="29" l="1"/>
  <c r="NE16" i="29"/>
  <c r="NF20" i="29"/>
  <c r="NE14" i="29" l="1"/>
  <c r="NF16" i="29"/>
  <c r="NF14" i="29" s="1"/>
  <c r="NF40" i="29" s="1"/>
  <c r="NG20" i="29"/>
  <c r="NE40" i="29" l="1"/>
  <c r="NH20" i="29"/>
  <c r="NG16" i="29"/>
  <c r="NG14" i="29" l="1"/>
  <c r="NH16" i="29"/>
  <c r="NH14" i="29" s="1"/>
  <c r="NH40" i="29" s="1"/>
  <c r="NI20" i="29"/>
  <c r="NG40" i="29" l="1"/>
  <c r="NI16" i="29"/>
  <c r="NJ20" i="29"/>
  <c r="NI14" i="29" l="1"/>
  <c r="NJ16" i="29"/>
  <c r="NJ14" i="29" s="1"/>
  <c r="NJ40" i="29" s="1"/>
  <c r="NK20" i="29"/>
  <c r="NI40" i="29" l="1"/>
  <c r="NL20" i="29"/>
  <c r="NK16" i="29"/>
  <c r="NK14" i="29" l="1"/>
  <c r="PW16" i="29"/>
  <c r="NL16" i="29"/>
  <c r="NL14" i="29" s="1"/>
  <c r="NL40" i="29" s="1"/>
  <c r="NM20" i="29"/>
  <c r="NK40" i="29" l="1"/>
  <c r="PW14" i="29"/>
  <c r="NN20" i="29"/>
  <c r="NM16" i="29"/>
  <c r="NM14" i="29" l="1"/>
  <c r="NN16" i="29"/>
  <c r="NN14" i="29" s="1"/>
  <c r="NN40" i="29" s="1"/>
  <c r="NO20" i="29"/>
  <c r="NP20" i="29" l="1"/>
  <c r="NO16" i="29"/>
  <c r="NM40" i="29"/>
  <c r="NO14" i="29" l="1"/>
  <c r="NQ20" i="29"/>
  <c r="NP16" i="29"/>
  <c r="NP14" i="29" s="1"/>
  <c r="NP40" i="29" s="1"/>
  <c r="NO40" i="29" l="1"/>
  <c r="NR20" i="29"/>
  <c r="NQ16" i="29"/>
  <c r="NQ14" i="29" l="1"/>
  <c r="NS20" i="29"/>
  <c r="NR16" i="29"/>
  <c r="NR14" i="29" s="1"/>
  <c r="NR40" i="29" s="1"/>
  <c r="NQ40" i="29" l="1"/>
  <c r="NT20" i="29"/>
  <c r="NS16" i="29"/>
  <c r="NS14" i="29" l="1"/>
  <c r="NU20" i="29"/>
  <c r="NT16" i="29"/>
  <c r="NT14" i="29" s="1"/>
  <c r="NT40" i="29" s="1"/>
  <c r="NS40" i="29" l="1"/>
  <c r="NU16" i="29"/>
  <c r="NV20" i="29"/>
  <c r="NU14" i="29" l="1"/>
  <c r="NW20" i="29"/>
  <c r="NV16" i="29"/>
  <c r="NV14" i="29" s="1"/>
  <c r="NV40" i="29" s="1"/>
  <c r="NU40" i="29" l="1"/>
  <c r="NX20" i="29"/>
  <c r="NW16" i="29"/>
  <c r="NW14" i="29" l="1"/>
  <c r="PX16" i="29"/>
  <c r="NX16" i="29"/>
  <c r="NX14" i="29" s="1"/>
  <c r="NX40" i="29" s="1"/>
  <c r="NY20" i="29"/>
  <c r="NW40" i="29" l="1"/>
  <c r="PX14" i="29"/>
  <c r="NY16" i="29"/>
  <c r="NZ20" i="29"/>
  <c r="OA20" i="29" l="1"/>
  <c r="NZ16" i="29"/>
  <c r="NZ14" i="29" s="1"/>
  <c r="NZ40" i="29" s="1"/>
  <c r="NY14" i="29"/>
  <c r="NY40" i="29" l="1"/>
  <c r="OA16" i="29"/>
  <c r="OB20" i="29"/>
  <c r="OA14" i="29" l="1"/>
  <c r="OC20" i="29"/>
  <c r="OB16" i="29"/>
  <c r="OB14" i="29" s="1"/>
  <c r="OB40" i="29" s="1"/>
  <c r="OA40" i="29" l="1"/>
  <c r="OC16" i="29"/>
  <c r="OD20" i="29"/>
  <c r="OC14" i="29" l="1"/>
  <c r="OE20" i="29"/>
  <c r="OD16" i="29"/>
  <c r="OD14" i="29" s="1"/>
  <c r="OD40" i="29" s="1"/>
  <c r="OC40" i="29" l="1"/>
  <c r="OF20" i="29"/>
  <c r="OE16" i="29"/>
  <c r="OE14" i="29" l="1"/>
  <c r="OG20" i="29"/>
  <c r="OF16" i="29"/>
  <c r="OF14" i="29" s="1"/>
  <c r="OF40" i="29" s="1"/>
  <c r="OE40" i="29" l="1"/>
  <c r="OG16" i="29"/>
  <c r="OH20" i="29"/>
  <c r="OG14" i="29" l="1"/>
  <c r="OI20" i="29"/>
  <c r="OH16" i="29"/>
  <c r="OH14" i="29" s="1"/>
  <c r="OH40" i="29" s="1"/>
  <c r="OG40" i="29" l="1"/>
  <c r="OJ20" i="29"/>
  <c r="OI16" i="29"/>
  <c r="OI14" i="29" l="1"/>
  <c r="PY16" i="29"/>
  <c r="OK20" i="29"/>
  <c r="OJ16" i="29"/>
  <c r="OJ14" i="29" s="1"/>
  <c r="OJ40" i="29" s="1"/>
  <c r="OI40" i="29" l="1"/>
  <c r="PY14" i="29"/>
  <c r="OL20" i="29"/>
  <c r="OK16" i="29"/>
  <c r="OK14" i="29" l="1"/>
  <c r="OM20" i="29"/>
  <c r="OL16" i="29"/>
  <c r="OL14" i="29" s="1"/>
  <c r="OL40" i="29" s="1"/>
  <c r="ON20" i="29" l="1"/>
  <c r="OM16" i="29"/>
  <c r="OK40" i="29"/>
  <c r="OM14" i="29" l="1"/>
  <c r="ON16" i="29"/>
  <c r="ON14" i="29" s="1"/>
  <c r="ON40" i="29" s="1"/>
  <c r="OO20" i="29"/>
  <c r="OM40" i="29" l="1"/>
  <c r="OP20" i="29"/>
  <c r="OO16" i="29"/>
  <c r="OO14" i="29" l="1"/>
  <c r="OP16" i="29"/>
  <c r="OQ20" i="29"/>
  <c r="OQ16" i="29" s="1"/>
  <c r="OP14" i="29" l="1"/>
  <c r="OP40" i="29" s="1"/>
  <c r="PZ16" i="29"/>
  <c r="QA16" i="29"/>
  <c r="OQ14" i="29"/>
  <c r="QA14" i="29" s="1"/>
  <c r="O16" i="29"/>
  <c r="OT16" i="29"/>
  <c r="OV16" i="29"/>
  <c r="OO40" i="29"/>
  <c r="PZ14" i="29"/>
  <c r="OQ40" i="29" l="1"/>
  <c r="O14" i="29"/>
  <c r="OT14" i="29"/>
  <c r="QA40" i="29" l="1"/>
  <c r="PZ40" i="29"/>
  <c r="D78" i="29"/>
  <c r="E78" i="29"/>
  <c r="O40" i="29"/>
  <c r="OU40" i="29"/>
  <c r="OV40" i="29"/>
  <c r="OW40" i="29"/>
  <c r="OX40" i="29"/>
  <c r="OY40" i="29"/>
  <c r="OZ40" i="29"/>
  <c r="PA40" i="29"/>
  <c r="PB40" i="29"/>
  <c r="PC40" i="29"/>
  <c r="PD40" i="29"/>
  <c r="PE40" i="29"/>
  <c r="PF40" i="29"/>
  <c r="PG40" i="29"/>
  <c r="PH40" i="29"/>
  <c r="PI40" i="29"/>
  <c r="PJ40" i="29"/>
  <c r="PK40" i="29"/>
  <c r="PL40" i="29"/>
  <c r="PM40" i="29"/>
  <c r="PN40" i="29"/>
  <c r="PO40" i="29"/>
  <c r="PP40" i="29"/>
  <c r="PQ40" i="29"/>
  <c r="PR40" i="29"/>
  <c r="PS40" i="29"/>
  <c r="PT40" i="29"/>
  <c r="PU40" i="29"/>
  <c r="PV40" i="29"/>
  <c r="PW40" i="29"/>
  <c r="PX40" i="29"/>
  <c r="PY40" i="29"/>
  <c r="J11" i="29" l="1"/>
</calcChain>
</file>

<file path=xl/sharedStrings.xml><?xml version="1.0" encoding="utf-8"?>
<sst xmlns="http://schemas.openxmlformats.org/spreadsheetml/2006/main" count="192" uniqueCount="124">
  <si>
    <t>Madrid</t>
  </si>
  <si>
    <t>Barcelona</t>
  </si>
  <si>
    <t>Operación</t>
  </si>
  <si>
    <t>Calle</t>
  </si>
  <si>
    <t>No</t>
  </si>
  <si>
    <t>A</t>
  </si>
  <si>
    <t>B</t>
  </si>
  <si>
    <t>C</t>
  </si>
  <si>
    <t>Manual</t>
  </si>
  <si>
    <t>Auto</t>
  </si>
  <si>
    <t>Hasta</t>
  </si>
  <si>
    <t>Notaria</t>
  </si>
  <si>
    <t>Registro</t>
  </si>
  <si>
    <t>ITP</t>
  </si>
  <si>
    <t>Dto Anual</t>
  </si>
  <si>
    <t>TABLA AL 50%</t>
  </si>
  <si>
    <t>TABLA AL 60%</t>
  </si>
  <si>
    <t>Edad</t>
  </si>
  <si>
    <t>Hombres</t>
  </si>
  <si>
    <t>Mujeres</t>
  </si>
  <si>
    <r>
      <rPr>
        <b/>
        <sz val="10"/>
        <color theme="0"/>
        <rFont val="Gill Sans MT"/>
        <family val="2"/>
      </rPr>
      <t>∑</t>
    </r>
    <r>
      <rPr>
        <b/>
        <sz val="10"/>
        <color theme="0"/>
        <rFont val="Calibri"/>
        <family val="2"/>
      </rPr>
      <t xml:space="preserve"> Vida</t>
    </r>
  </si>
  <si>
    <t>∑ Vida</t>
  </si>
  <si>
    <t>Meses</t>
  </si>
  <si>
    <t>Redondeo Decimales</t>
  </si>
  <si>
    <t>EDAD</t>
  </si>
  <si>
    <t>PRECIO DE COMRPA</t>
  </si>
  <si>
    <t>_Esperanzas!$AC$5:$AI$505</t>
  </si>
  <si>
    <t>_Esperanzas!$H$5:$N$505</t>
  </si>
  <si>
    <t>tabla al 50%</t>
  </si>
  <si>
    <t>tabla al 60%</t>
  </si>
  <si>
    <t>Mujer</t>
  </si>
  <si>
    <t>Hombre</t>
  </si>
  <si>
    <t xml:space="preserve"> </t>
  </si>
  <si>
    <t>Descuento</t>
  </si>
  <si>
    <t>Compra</t>
  </si>
  <si>
    <t>Diferido</t>
  </si>
  <si>
    <t>Retorno</t>
  </si>
  <si>
    <t>A+</t>
  </si>
  <si>
    <t>Activo</t>
  </si>
  <si>
    <t>x</t>
  </si>
  <si>
    <t>Venta</t>
  </si>
  <si>
    <t>Año</t>
  </si>
  <si>
    <t>12M</t>
  </si>
  <si>
    <t>IRR Neta IPC</t>
  </si>
  <si>
    <t>Cash Flow Analysis</t>
  </si>
  <si>
    <t>KPI's SUMMARY</t>
  </si>
  <si>
    <t>Total</t>
  </si>
  <si>
    <t>Vivienda y Equipamiento</t>
  </si>
  <si>
    <t>€/m²</t>
  </si>
  <si>
    <t>Fecha Compra</t>
  </si>
  <si>
    <t>Calificación</t>
  </si>
  <si>
    <t>Salida</t>
  </si>
  <si>
    <t>Valoración</t>
  </si>
  <si>
    <t>Otros</t>
  </si>
  <si>
    <t>Target IRR</t>
  </si>
  <si>
    <t>Inquilinos</t>
  </si>
  <si>
    <t>Modelo</t>
  </si>
  <si>
    <t>Compra Vivienda</t>
  </si>
  <si>
    <t>∑ Mod</t>
  </si>
  <si>
    <t>Desembolso</t>
  </si>
  <si>
    <t>E. Vida</t>
  </si>
  <si>
    <t>Pago Diferido</t>
  </si>
  <si>
    <t>E.Vida</t>
  </si>
  <si>
    <t>Joven</t>
  </si>
  <si>
    <t>Consumo</t>
  </si>
  <si>
    <t>Saldo Pago Diferido</t>
  </si>
  <si>
    <t>Intermediario</t>
  </si>
  <si>
    <t>Contrato Vigente</t>
  </si>
  <si>
    <t>Costes Operativos</t>
  </si>
  <si>
    <t>Cuota Comunidad</t>
  </si>
  <si>
    <t>Derramas</t>
  </si>
  <si>
    <t>Objetivo</t>
  </si>
  <si>
    <t>Cuota IBI</t>
  </si>
  <si>
    <t>Seguro</t>
  </si>
  <si>
    <t>%Crecimiento</t>
  </si>
  <si>
    <t>Costes de Transacción</t>
  </si>
  <si>
    <t>Costes Operativos - Recurrentes</t>
  </si>
  <si>
    <t>Gastos de Formalización</t>
  </si>
  <si>
    <t>Anual --&gt;</t>
  </si>
  <si>
    <t>Estimado</t>
  </si>
  <si>
    <t>Comisión Intermediación</t>
  </si>
  <si>
    <t>Target -&gt; 8 €/m²</t>
  </si>
  <si>
    <t>Seguro - Valor sobre tasación</t>
  </si>
  <si>
    <t>Crecimiento Anual Costes</t>
  </si>
  <si>
    <t>Costes Transacción - OneOff</t>
  </si>
  <si>
    <t>% S/V. Adq</t>
  </si>
  <si>
    <t>Notaría</t>
  </si>
  <si>
    <t>ITP Tipo</t>
  </si>
  <si>
    <t>Dto ITP</t>
  </si>
  <si>
    <t>IVA</t>
  </si>
  <si>
    <t>-</t>
  </si>
  <si>
    <t>Fecha prevista de Venta</t>
  </si>
  <si>
    <t>Años</t>
  </si>
  <si>
    <t xml:space="preserve">Edad </t>
  </si>
  <si>
    <t>Fecha prevista de terminación</t>
  </si>
  <si>
    <t>Fallecimiento/Fin contrato</t>
  </si>
  <si>
    <t>Valor de Salida</t>
  </si>
  <si>
    <t>Salida sin IPC</t>
  </si>
  <si>
    <t>TIR
sin apreciación</t>
  </si>
  <si>
    <t>A100</t>
  </si>
  <si>
    <t>E. Vida (%)</t>
  </si>
  <si>
    <t>Gastos de Intermediación</t>
  </si>
  <si>
    <t>Comisión neta</t>
  </si>
  <si>
    <t>Gap</t>
  </si>
  <si>
    <t>Fecha fin</t>
  </si>
  <si>
    <t>Pre IPC</t>
  </si>
  <si>
    <t>CRITERIOS INVERSIÓN ZONA PRIME</t>
  </si>
  <si>
    <t>Salida Rerating</t>
  </si>
  <si>
    <t>Rerating (nuevo comprador)</t>
  </si>
  <si>
    <t>Rerating (comprador original)</t>
  </si>
  <si>
    <t>Fecha nac.</t>
  </si>
  <si>
    <t>B+</t>
  </si>
  <si>
    <t>D</t>
  </si>
  <si>
    <t>E</t>
  </si>
  <si>
    <t>Dto Mínimo</t>
  </si>
  <si>
    <t>Objetivo Rentabilidad</t>
  </si>
  <si>
    <t>Venta Pre IPC</t>
  </si>
  <si>
    <t>Flujos de Caja</t>
  </si>
  <si>
    <t>CF Unlev</t>
  </si>
  <si>
    <t>Amortización Caixa</t>
  </si>
  <si>
    <t>Vivienda Inversa</t>
  </si>
  <si>
    <t>Dto Máximo</t>
  </si>
  <si>
    <t>EURIBOR 6M</t>
  </si>
  <si>
    <t>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</si>
</sst>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#,##0;\(#,##0\);\-"/>
    <numFmt numFmtId="165" formatCode="#,##0.0;\(#,##0.0\);\-"/>
    <numFmt numFmtId="166" formatCode="[$-C0A]mmm\-yy;@"/>
    <numFmt numFmtId="167" formatCode="&quot;Y&quot;;;&quot;N&quot;"/>
    <numFmt numFmtId="168" formatCode="#,##0.00;\(#,##0.00\);\-"/>
    <numFmt numFmtId="169" formatCode="dd/mm/yyyy;;\-"/>
    <numFmt numFmtId="170" formatCode="#,##0\ &quot;Años&quot;;\(#,##0\);\-"/>
    <numFmt numFmtId="171" formatCode="#,##0.0\ &quot;Años&quot;;\(#,##0.0\);\-"/>
    <numFmt numFmtId="172" formatCode="#,##0.0\ &quot;€/m²&quot;;\(#,##0\);\-"/>
    <numFmt numFmtId="173" formatCode="0.00%;\(0.00%\);\-"/>
    <numFmt numFmtId="174" formatCode="#,##0\ &quot;€/m²&quot;;\(#,##0\);\-"/>
    <numFmt numFmtId="175" formatCode="0.0%;\(0.0%\);\-"/>
    <numFmt numFmtId="176" formatCode="#,##0.0\ &quot;años&quot;;\(#,##0.0\);\-"/>
    <numFmt numFmtId="177" formatCode="0.0"/>
    <numFmt numFmtId="178" formatCode=";;;"/>
    <numFmt numFmtId="179" formatCode="#,###.0&quot;x&quot;;\(#,###.0&quot;x&quot;\);\-"/>
    <numFmt numFmtId="180" formatCode="0.0%"/>
    <numFmt numFmtId="181" formatCode="[$-C0A]mmmm\-yy;@"/>
    <numFmt numFmtId="182" formatCode="#,##0\ &quot;€&quot;"/>
    <numFmt numFmtId="183" formatCode="#,##0.000000"/>
    <numFmt numFmtId="184" formatCode="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0.34998626667073579"/>
      <name val="Gill Sans MT"/>
      <family val="2"/>
    </font>
    <font>
      <b/>
      <sz val="10"/>
      <color theme="1" tint="0.34998626667073579"/>
      <name val="Gill Sans MT"/>
      <family val="2"/>
    </font>
    <font>
      <sz val="10"/>
      <color rgb="FF0070C0"/>
      <name val="Gill Sans MT"/>
      <family val="2"/>
    </font>
    <font>
      <u/>
      <sz val="10"/>
      <color theme="10"/>
      <name val="Gill Sans MT"/>
      <family val="2"/>
    </font>
    <font>
      <b/>
      <sz val="10"/>
      <color theme="1"/>
      <name val="Gill Sans MT"/>
      <family val="2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0"/>
      <name val="Gill Sans MT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0C0"/>
      <name val="Gill Sans MT"/>
      <family val="2"/>
    </font>
    <font>
      <sz val="8"/>
      <color theme="1" tint="0.34998626667073579"/>
      <name val="Gill Sans MT"/>
      <family val="2"/>
    </font>
    <font>
      <sz val="10"/>
      <color theme="1"/>
      <name val="Gill Sans MT"/>
      <family val="2"/>
    </font>
    <font>
      <sz val="12"/>
      <color theme="1"/>
      <name val="Calibri"/>
      <family val="2"/>
      <scheme val="minor"/>
    </font>
    <font>
      <b/>
      <i/>
      <sz val="10"/>
      <color theme="1" tint="0.34998626667073579"/>
      <name val="Gill Sans MT"/>
      <family val="2"/>
    </font>
    <font>
      <sz val="10"/>
      <name val="Gill Sans MT"/>
      <family val="2"/>
    </font>
    <font>
      <b/>
      <sz val="8"/>
      <color theme="0"/>
      <name val="Gill Sans MT"/>
      <family val="2"/>
    </font>
    <font>
      <sz val="10"/>
      <color theme="4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0365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B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/>
    <xf numFmtId="0" fontId="14" fillId="0" borderId="0"/>
    <xf numFmtId="0" fontId="1" fillId="0" borderId="0"/>
    <xf numFmtId="0" fontId="15" fillId="0" borderId="0"/>
    <xf numFmtId="9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3" fillId="0" borderId="0" xfId="0" applyFont="1"/>
    <xf numFmtId="0" fontId="4" fillId="0" borderId="1" xfId="0" applyFont="1" applyBorder="1"/>
    <xf numFmtId="0" fontId="0" fillId="0" borderId="1" xfId="0" applyBorder="1"/>
    <xf numFmtId="164" fontId="5" fillId="2" borderId="2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5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168" fontId="5" fillId="2" borderId="2" xfId="0" applyNumberFormat="1" applyFont="1" applyFill="1" applyBorder="1" applyAlignment="1">
      <alignment horizontal="center" vertical="center"/>
    </xf>
    <xf numFmtId="0" fontId="6" fillId="0" borderId="1" xfId="3" applyBorder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9" fontId="5" fillId="2" borderId="2" xfId="0" applyNumberFormat="1" applyFont="1" applyFill="1" applyBorder="1" applyAlignment="1">
      <alignment horizontal="center" vertical="center"/>
    </xf>
    <xf numFmtId="0" fontId="8" fillId="0" borderId="0" xfId="5"/>
    <xf numFmtId="0" fontId="9" fillId="4" borderId="6" xfId="5" applyFont="1" applyFill="1" applyBorder="1" applyAlignment="1">
      <alignment horizontal="center"/>
    </xf>
    <xf numFmtId="0" fontId="2" fillId="4" borderId="6" xfId="5" applyFont="1" applyFill="1" applyBorder="1" applyAlignment="1">
      <alignment horizontal="center"/>
    </xf>
    <xf numFmtId="170" fontId="11" fillId="0" borderId="5" xfId="5" applyNumberFormat="1" applyFont="1" applyBorder="1" applyAlignment="1">
      <alignment horizontal="center"/>
    </xf>
    <xf numFmtId="168" fontId="11" fillId="0" borderId="5" xfId="5" applyNumberFormat="1" applyFont="1" applyBorder="1" applyAlignment="1">
      <alignment horizontal="center"/>
    </xf>
    <xf numFmtId="168" fontId="11" fillId="0" borderId="3" xfId="5" applyNumberFormat="1" applyFont="1" applyBorder="1" applyAlignment="1">
      <alignment horizontal="center"/>
    </xf>
    <xf numFmtId="168" fontId="11" fillId="0" borderId="6" xfId="5" applyNumberFormat="1" applyFont="1" applyBorder="1" applyAlignment="1">
      <alignment horizontal="center"/>
    </xf>
    <xf numFmtId="170" fontId="11" fillId="2" borderId="0" xfId="5" applyNumberFormat="1" applyFont="1" applyFill="1" applyAlignment="1">
      <alignment horizontal="center"/>
    </xf>
    <xf numFmtId="168" fontId="11" fillId="2" borderId="0" xfId="5" applyNumberFormat="1" applyFont="1" applyFill="1" applyAlignment="1">
      <alignment horizontal="center"/>
    </xf>
    <xf numFmtId="171" fontId="11" fillId="0" borderId="5" xfId="5" applyNumberFormat="1" applyFont="1" applyBorder="1" applyAlignment="1">
      <alignment horizontal="center"/>
    </xf>
    <xf numFmtId="171" fontId="11" fillId="2" borderId="0" xfId="5" applyNumberFormat="1" applyFont="1" applyFill="1" applyAlignment="1">
      <alignment horizontal="center"/>
    </xf>
    <xf numFmtId="164" fontId="11" fillId="0" borderId="3" xfId="5" applyNumberFormat="1" applyFont="1" applyBorder="1" applyAlignment="1">
      <alignment horizontal="center"/>
    </xf>
    <xf numFmtId="164" fontId="11" fillId="2" borderId="0" xfId="5" applyNumberFormat="1" applyFont="1" applyFill="1" applyAlignment="1">
      <alignment horizontal="center"/>
    </xf>
    <xf numFmtId="168" fontId="8" fillId="0" borderId="11" xfId="5" applyNumberFormat="1" applyBorder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2" xfId="0" applyNumberFormat="1" applyBorder="1" applyAlignment="1">
      <alignment horizontal="center"/>
    </xf>
    <xf numFmtId="168" fontId="0" fillId="0" borderId="12" xfId="1" applyNumberFormat="1" applyFont="1" applyBorder="1" applyAlignment="1">
      <alignment horizontal="center"/>
    </xf>
    <xf numFmtId="168" fontId="8" fillId="0" borderId="13" xfId="5" applyNumberFormat="1" applyBorder="1" applyAlignment="1">
      <alignment horizontal="center"/>
    </xf>
    <xf numFmtId="168" fontId="0" fillId="0" borderId="14" xfId="1" applyNumberFormat="1" applyFont="1" applyBorder="1" applyAlignment="1">
      <alignment horizontal="center"/>
    </xf>
    <xf numFmtId="168" fontId="0" fillId="0" borderId="15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0" fontId="4" fillId="0" borderId="0" xfId="0" applyFont="1" applyAlignment="1">
      <alignment horizontal="center" vertical="center"/>
    </xf>
    <xf numFmtId="172" fontId="3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9" fontId="3" fillId="0" borderId="0" xfId="2" applyFont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7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173" fontId="12" fillId="0" borderId="0" xfId="0" applyNumberFormat="1" applyFont="1" applyAlignment="1">
      <alignment horizontal="center"/>
    </xf>
    <xf numFmtId="173" fontId="5" fillId="2" borderId="2" xfId="0" applyNumberFormat="1" applyFont="1" applyFill="1" applyBorder="1" applyAlignment="1">
      <alignment horizontal="center" vertical="center"/>
    </xf>
    <xf numFmtId="17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176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175" fontId="5" fillId="2" borderId="2" xfId="0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73" fontId="3" fillId="0" borderId="0" xfId="0" applyNumberFormat="1" applyFont="1"/>
    <xf numFmtId="168" fontId="3" fillId="0" borderId="0" xfId="0" applyNumberFormat="1" applyFont="1"/>
    <xf numFmtId="177" fontId="3" fillId="0" borderId="0" xfId="0" applyNumberFormat="1" applyFont="1" applyAlignment="1">
      <alignment horizontal="center"/>
    </xf>
    <xf numFmtId="10" fontId="0" fillId="0" borderId="1" xfId="0" applyNumberFormat="1" applyBorder="1"/>
    <xf numFmtId="0" fontId="3" fillId="0" borderId="1" xfId="0" applyFont="1" applyBorder="1"/>
    <xf numFmtId="173" fontId="3" fillId="0" borderId="1" xfId="0" applyNumberFormat="1" applyFont="1" applyBorder="1"/>
    <xf numFmtId="4" fontId="3" fillId="0" borderId="0" xfId="0" applyNumberFormat="1" applyFont="1" applyAlignment="1">
      <alignment horizontal="center"/>
    </xf>
    <xf numFmtId="180" fontId="3" fillId="0" borderId="0" xfId="2" applyNumberFormat="1" applyFont="1"/>
    <xf numFmtId="9" fontId="0" fillId="0" borderId="0" xfId="0" applyNumberFormat="1"/>
    <xf numFmtId="181" fontId="3" fillId="0" borderId="0" xfId="0" applyNumberFormat="1" applyFont="1" applyAlignment="1">
      <alignment horizontal="center"/>
    </xf>
    <xf numFmtId="4" fontId="3" fillId="0" borderId="0" xfId="2" applyNumberFormat="1" applyFont="1"/>
    <xf numFmtId="1" fontId="3" fillId="0" borderId="0" xfId="2" applyNumberFormat="1" applyFont="1"/>
    <xf numFmtId="182" fontId="3" fillId="0" borderId="0" xfId="0" applyNumberFormat="1" applyFont="1" applyAlignment="1">
      <alignment horizontal="center"/>
    </xf>
    <xf numFmtId="10" fontId="3" fillId="0" borderId="0" xfId="2" applyNumberFormat="1" applyFont="1"/>
    <xf numFmtId="0" fontId="6" fillId="5" borderId="0" xfId="3" applyFill="1"/>
    <xf numFmtId="2" fontId="15" fillId="0" borderId="0" xfId="0" applyNumberFormat="1" applyFont="1" applyAlignment="1">
      <alignment horizontal="center"/>
    </xf>
    <xf numFmtId="17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1"/>
    </xf>
    <xf numFmtId="10" fontId="3" fillId="0" borderId="0" xfId="2" applyNumberFormat="1" applyFont="1" applyAlignment="1">
      <alignment horizontal="left" indent="1"/>
    </xf>
    <xf numFmtId="0" fontId="0" fillId="8" borderId="0" xfId="0" applyFill="1"/>
    <xf numFmtId="0" fontId="2" fillId="8" borderId="0" xfId="0" applyFont="1" applyFill="1" applyAlignment="1">
      <alignment horizontal="center"/>
    </xf>
    <xf numFmtId="178" fontId="0" fillId="0" borderId="0" xfId="0" applyNumberFormat="1"/>
    <xf numFmtId="9" fontId="5" fillId="2" borderId="2" xfId="0" applyNumberFormat="1" applyFont="1" applyFill="1" applyBorder="1" applyAlignment="1">
      <alignment horizontal="center" vertical="center"/>
    </xf>
    <xf numFmtId="180" fontId="5" fillId="2" borderId="2" xfId="2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4" xfId="0" applyFont="1" applyBorder="1"/>
    <xf numFmtId="0" fontId="3" fillId="6" borderId="0" xfId="0" applyFont="1" applyFill="1" applyAlignment="1">
      <alignment horizontal="left" indent="1"/>
    </xf>
    <xf numFmtId="0" fontId="3" fillId="6" borderId="1" xfId="0" applyFont="1" applyFill="1" applyBorder="1" applyAlignment="1">
      <alignment horizontal="left" indent="1"/>
    </xf>
    <xf numFmtId="0" fontId="16" fillId="6" borderId="22" xfId="0" applyFont="1" applyFill="1" applyBorder="1" applyAlignment="1">
      <alignment horizontal="left" indent="1"/>
    </xf>
    <xf numFmtId="0" fontId="3" fillId="6" borderId="23" xfId="0" applyFont="1" applyFill="1" applyBorder="1"/>
    <xf numFmtId="173" fontId="5" fillId="6" borderId="24" xfId="0" applyNumberFormat="1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/>
    </xf>
    <xf numFmtId="2" fontId="17" fillId="9" borderId="4" xfId="0" applyNumberFormat="1" applyFont="1" applyFill="1" applyBorder="1" applyAlignment="1">
      <alignment horizontal="center" vertical="center"/>
    </xf>
    <xf numFmtId="2" fontId="17" fillId="9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17" fillId="9" borderId="4" xfId="0" applyNumberFormat="1" applyFont="1" applyFill="1" applyBorder="1"/>
    <xf numFmtId="177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9" fontId="3" fillId="0" borderId="4" xfId="0" applyNumberFormat="1" applyFont="1" applyBorder="1" applyAlignment="1">
      <alignment horizontal="center"/>
    </xf>
    <xf numFmtId="173" fontId="3" fillId="0" borderId="4" xfId="0" applyNumberFormat="1" applyFont="1" applyBorder="1" applyAlignment="1">
      <alignment horizontal="center"/>
    </xf>
    <xf numFmtId="183" fontId="3" fillId="0" borderId="0" xfId="2" applyNumberFormat="1" applyFont="1"/>
    <xf numFmtId="4" fontId="3" fillId="0" borderId="0" xfId="2" applyNumberFormat="1" applyFont="1" applyAlignment="1">
      <alignment horizontal="center"/>
    </xf>
    <xf numFmtId="184" fontId="3" fillId="0" borderId="0" xfId="0" applyNumberFormat="1" applyFont="1"/>
    <xf numFmtId="0" fontId="14" fillId="0" borderId="0" xfId="0" applyFont="1"/>
    <xf numFmtId="10" fontId="17" fillId="9" borderId="4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2" fontId="17" fillId="9" borderId="20" xfId="0" applyNumberFormat="1" applyFont="1" applyFill="1" applyBorder="1" applyAlignment="1">
      <alignment horizontal="center"/>
    </xf>
    <xf numFmtId="177" fontId="3" fillId="0" borderId="20" xfId="0" applyNumberFormat="1" applyFont="1" applyBorder="1" applyAlignment="1">
      <alignment horizontal="center"/>
    </xf>
    <xf numFmtId="10" fontId="17" fillId="9" borderId="16" xfId="0" applyNumberFormat="1" applyFont="1" applyFill="1" applyBorder="1" applyAlignment="1">
      <alignment horizontal="center"/>
    </xf>
    <xf numFmtId="180" fontId="17" fillId="9" borderId="7" xfId="2" applyNumberFormat="1" applyFont="1" applyFill="1" applyBorder="1" applyAlignment="1">
      <alignment horizontal="center"/>
    </xf>
    <xf numFmtId="180" fontId="3" fillId="5" borderId="0" xfId="0" applyNumberFormat="1" applyFont="1" applyFill="1"/>
    <xf numFmtId="14" fontId="3" fillId="5" borderId="0" xfId="0" applyNumberFormat="1" applyFont="1" applyFill="1"/>
    <xf numFmtId="0" fontId="3" fillId="0" borderId="24" xfId="0" applyFont="1" applyBorder="1"/>
    <xf numFmtId="175" fontId="12" fillId="0" borderId="0" xfId="0" applyNumberFormat="1" applyFont="1" applyAlignment="1">
      <alignment horizontal="center"/>
    </xf>
    <xf numFmtId="2" fontId="17" fillId="9" borderId="26" xfId="0" applyNumberFormat="1" applyFont="1" applyFill="1" applyBorder="1" applyAlignment="1">
      <alignment horizontal="left" vertical="center"/>
    </xf>
    <xf numFmtId="2" fontId="17" fillId="9" borderId="27" xfId="0" applyNumberFormat="1" applyFont="1" applyFill="1" applyBorder="1" applyAlignment="1">
      <alignment horizontal="center" vertical="center"/>
    </xf>
    <xf numFmtId="2" fontId="17" fillId="9" borderId="27" xfId="2" applyNumberFormat="1" applyFont="1" applyFill="1" applyBorder="1" applyAlignment="1">
      <alignment horizontal="center" vertical="center"/>
    </xf>
    <xf numFmtId="2" fontId="17" fillId="9" borderId="28" xfId="2" applyNumberFormat="1" applyFont="1" applyFill="1" applyBorder="1" applyAlignment="1">
      <alignment horizontal="center" vertical="center"/>
    </xf>
    <xf numFmtId="2" fontId="17" fillId="9" borderId="29" xfId="0" applyNumberFormat="1" applyFont="1" applyFill="1" applyBorder="1" applyAlignment="1">
      <alignment horizontal="center" vertical="center"/>
    </xf>
    <xf numFmtId="2" fontId="17" fillId="9" borderId="30" xfId="2" applyNumberFormat="1" applyFont="1" applyFill="1" applyBorder="1" applyAlignment="1">
      <alignment horizontal="center" vertical="center"/>
    </xf>
    <xf numFmtId="2" fontId="17" fillId="9" borderId="30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17" fillId="9" borderId="29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left" indent="1"/>
    </xf>
    <xf numFmtId="0" fontId="3" fillId="0" borderId="30" xfId="0" applyFont="1" applyBorder="1"/>
    <xf numFmtId="0" fontId="3" fillId="0" borderId="29" xfId="0" applyFont="1" applyBorder="1" applyAlignment="1">
      <alignment horizontal="left"/>
    </xf>
    <xf numFmtId="173" fontId="3" fillId="0" borderId="30" xfId="0" applyNumberFormat="1" applyFont="1" applyBorder="1" applyAlignment="1">
      <alignment horizontal="center"/>
    </xf>
    <xf numFmtId="0" fontId="3" fillId="0" borderId="31" xfId="0" applyFont="1" applyBorder="1"/>
    <xf numFmtId="164" fontId="3" fillId="0" borderId="32" xfId="0" applyNumberFormat="1" applyFont="1" applyBorder="1" applyAlignment="1">
      <alignment horizontal="center"/>
    </xf>
    <xf numFmtId="173" fontId="3" fillId="0" borderId="32" xfId="0" applyNumberFormat="1" applyFont="1" applyBorder="1" applyAlignment="1">
      <alignment horizontal="center"/>
    </xf>
    <xf numFmtId="173" fontId="3" fillId="0" borderId="33" xfId="0" applyNumberFormat="1" applyFont="1" applyBorder="1" applyAlignment="1">
      <alignment horizontal="center"/>
    </xf>
    <xf numFmtId="173" fontId="5" fillId="2" borderId="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164" fontId="5" fillId="2" borderId="34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11" xfId="0" applyBorder="1"/>
    <xf numFmtId="164" fontId="19" fillId="10" borderId="4" xfId="0" applyNumberFormat="1" applyFont="1" applyFill="1" applyBorder="1" applyAlignment="1">
      <alignment horizontal="center" vertical="center"/>
    </xf>
    <xf numFmtId="0" fontId="2" fillId="3" borderId="2" xfId="5" applyFont="1" applyFill="1" applyBorder="1" applyAlignment="1">
      <alignment horizontal="center" vertical="center"/>
    </xf>
    <xf numFmtId="0" fontId="2" fillId="3" borderId="7" xfId="5" applyFont="1" applyFill="1" applyBorder="1" applyAlignment="1">
      <alignment horizontal="center" vertical="center"/>
    </xf>
    <xf numFmtId="0" fontId="2" fillId="3" borderId="3" xfId="5" applyFont="1" applyFill="1" applyBorder="1" applyAlignment="1">
      <alignment horizontal="center"/>
    </xf>
    <xf numFmtId="0" fontId="2" fillId="3" borderId="5" xfId="5" applyFont="1" applyFill="1" applyBorder="1" applyAlignment="1">
      <alignment horizontal="center"/>
    </xf>
    <xf numFmtId="0" fontId="2" fillId="3" borderId="6" xfId="5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vertical="center" textRotation="90" wrapText="1"/>
    </xf>
    <xf numFmtId="0" fontId="0" fillId="7" borderId="0" xfId="0" applyFill="1" applyAlignment="1">
      <alignment horizontal="center"/>
    </xf>
    <xf numFmtId="0" fontId="0" fillId="7" borderId="17" xfId="0" applyFill="1" applyBorder="1" applyAlignment="1">
      <alignment horizontal="center"/>
    </xf>
    <xf numFmtId="0" fontId="2" fillId="3" borderId="8" xfId="5" applyFont="1" applyFill="1" applyBorder="1" applyAlignment="1">
      <alignment horizontal="center"/>
    </xf>
    <xf numFmtId="0" fontId="2" fillId="3" borderId="9" xfId="5" applyFont="1" applyFill="1" applyBorder="1" applyAlignment="1">
      <alignment horizontal="center"/>
    </xf>
    <xf numFmtId="0" fontId="2" fillId="3" borderId="10" xfId="5" applyFont="1" applyFill="1" applyBorder="1" applyAlignment="1">
      <alignment horizontal="center"/>
    </xf>
  </cellXfs>
  <cellStyles count="14">
    <cellStyle name="Comma 5" xfId="12" xr:uid="{00000000-0005-0000-0000-000000000000}"/>
    <cellStyle name="Hipervínculo" xfId="3" builtinId="8"/>
    <cellStyle name="Millares" xfId="1" builtinId="3"/>
    <cellStyle name="Normal" xfId="0" builtinId="0"/>
    <cellStyle name="Normal 2" xfId="5" xr:uid="{00000000-0005-0000-0000-000004000000}"/>
    <cellStyle name="Normal 2 2" xfId="13" xr:uid="{00000000-0005-0000-0000-000005000000}"/>
    <cellStyle name="Normal 3" xfId="6" xr:uid="{00000000-0005-0000-0000-000006000000}"/>
    <cellStyle name="Normal 4" xfId="8" xr:uid="{00000000-0005-0000-0000-000007000000}"/>
    <cellStyle name="Normal 6" xfId="10" xr:uid="{00000000-0005-0000-0000-000008000000}"/>
    <cellStyle name="Normal 7" xfId="7" xr:uid="{00000000-0005-0000-0000-000009000000}"/>
    <cellStyle name="Normal 8" xfId="4" xr:uid="{00000000-0005-0000-0000-00000A000000}"/>
    <cellStyle name="Percent 6" xfId="11" xr:uid="{00000000-0005-0000-0000-00000B000000}"/>
    <cellStyle name="Porcentaje" xfId="2" builtinId="5"/>
    <cellStyle name="Porcentaje 2" xfId="9" xr:uid="{00000000-0005-0000-0000-00000D000000}"/>
  </cellStyles>
  <dxfs count="1">
    <dxf>
      <numFmt numFmtId="14" formatCode="0.00%"/>
    </dxf>
  </dxfs>
  <tableStyles count="0" defaultTableStyle="TableStyleMedium2" defaultPivotStyle="PivotStyleLight16"/>
  <colors>
    <mruColors>
      <color rgb="FF103659"/>
      <color rgb="FFA1BFC8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505"/>
  <sheetViews>
    <sheetView workbookViewId="0">
      <selection activeCell="D1" sqref="D1"/>
    </sheetView>
  </sheetViews>
  <sheetFormatPr baseColWidth="10" defaultColWidth="9.28515625" defaultRowHeight="15" x14ac:dyDescent="0.25"/>
  <cols>
    <col min="8" max="8" width="11.7109375" customWidth="1"/>
    <col min="9" max="9" width="8.28515625" bestFit="1" customWidth="1"/>
    <col min="10" max="10" width="8.7109375" bestFit="1" customWidth="1"/>
    <col min="11" max="11" width="7.7109375" bestFit="1" customWidth="1"/>
    <col min="12" max="13" width="8.7109375" bestFit="1" customWidth="1"/>
    <col min="14" max="14" width="7.7109375" bestFit="1" customWidth="1"/>
    <col min="18" max="19" width="24.28515625" bestFit="1" customWidth="1"/>
  </cols>
  <sheetData>
    <row r="1" spans="2:35" x14ac:dyDescent="0.25">
      <c r="B1" s="158" t="s">
        <v>15</v>
      </c>
      <c r="C1" s="158"/>
      <c r="W1" s="158" t="s">
        <v>16</v>
      </c>
      <c r="X1" s="158"/>
    </row>
    <row r="2" spans="2:35" x14ac:dyDescent="0.25">
      <c r="B2" s="159"/>
      <c r="C2" s="159"/>
      <c r="D2" s="20"/>
      <c r="E2" s="20"/>
      <c r="F2" s="20"/>
      <c r="W2" s="159"/>
      <c r="X2" s="159"/>
      <c r="Y2" s="20"/>
      <c r="Z2" s="20"/>
      <c r="AA2" s="20"/>
    </row>
    <row r="3" spans="2:35" x14ac:dyDescent="0.25">
      <c r="B3" s="151" t="s">
        <v>17</v>
      </c>
      <c r="C3" s="153" t="s">
        <v>18</v>
      </c>
      <c r="D3" s="153"/>
      <c r="E3" s="154" t="s">
        <v>19</v>
      </c>
      <c r="F3" s="155"/>
      <c r="H3" s="151" t="s">
        <v>17</v>
      </c>
      <c r="I3" s="153" t="s">
        <v>18</v>
      </c>
      <c r="J3" s="153"/>
      <c r="K3" s="153"/>
      <c r="L3" s="154" t="s">
        <v>19</v>
      </c>
      <c r="M3" s="153"/>
      <c r="N3" s="155"/>
      <c r="W3" s="151" t="s">
        <v>17</v>
      </c>
      <c r="X3" s="153" t="s">
        <v>18</v>
      </c>
      <c r="Y3" s="153"/>
      <c r="Z3" s="154" t="s">
        <v>19</v>
      </c>
      <c r="AA3" s="155"/>
      <c r="AC3" s="151" t="s">
        <v>17</v>
      </c>
      <c r="AD3" s="153" t="s">
        <v>18</v>
      </c>
      <c r="AE3" s="153"/>
      <c r="AF3" s="153"/>
      <c r="AG3" s="154" t="s">
        <v>19</v>
      </c>
      <c r="AH3" s="153"/>
      <c r="AI3" s="155"/>
    </row>
    <row r="4" spans="2:35" ht="15.75" x14ac:dyDescent="0.3">
      <c r="B4" s="152"/>
      <c r="C4" s="21" t="s">
        <v>20</v>
      </c>
      <c r="D4" s="22" t="s">
        <v>17</v>
      </c>
      <c r="E4" s="22" t="s">
        <v>21</v>
      </c>
      <c r="F4" s="22" t="s">
        <v>17</v>
      </c>
      <c r="H4" s="152"/>
      <c r="I4" s="21" t="s">
        <v>20</v>
      </c>
      <c r="J4" s="21" t="s">
        <v>22</v>
      </c>
      <c r="K4" s="22" t="s">
        <v>17</v>
      </c>
      <c r="L4" s="22" t="s">
        <v>21</v>
      </c>
      <c r="M4" s="21" t="s">
        <v>22</v>
      </c>
      <c r="N4" s="22" t="s">
        <v>17</v>
      </c>
      <c r="P4" s="160" t="s">
        <v>23</v>
      </c>
      <c r="Q4" s="161"/>
      <c r="R4" s="161"/>
      <c r="S4" s="161"/>
      <c r="T4" s="162"/>
      <c r="W4" s="152"/>
      <c r="X4" s="21" t="s">
        <v>20</v>
      </c>
      <c r="Y4" s="22" t="s">
        <v>17</v>
      </c>
      <c r="Z4" s="22" t="s">
        <v>21</v>
      </c>
      <c r="AA4" s="22" t="s">
        <v>17</v>
      </c>
      <c r="AC4" s="152"/>
      <c r="AD4" s="21" t="s">
        <v>20</v>
      </c>
      <c r="AE4" s="21" t="s">
        <v>22</v>
      </c>
      <c r="AF4" s="22" t="s">
        <v>17</v>
      </c>
      <c r="AG4" s="22" t="s">
        <v>21</v>
      </c>
      <c r="AH4" s="21" t="s">
        <v>22</v>
      </c>
      <c r="AI4" s="22" t="s">
        <v>17</v>
      </c>
    </row>
    <row r="5" spans="2:35" x14ac:dyDescent="0.25">
      <c r="B5" s="23">
        <f t="shared" ref="B5:B13" si="0">B6-1</f>
        <v>60</v>
      </c>
      <c r="C5" s="24">
        <f t="shared" ref="C5:E13" si="1">C6+1</f>
        <v>29.166666030883789</v>
      </c>
      <c r="D5" s="25">
        <f t="shared" ref="D5:D55" si="2">C5+B5</f>
        <v>89.166666030883789</v>
      </c>
      <c r="E5" s="24">
        <f t="shared" si="1"/>
        <v>32.5</v>
      </c>
      <c r="F5" s="26">
        <f t="shared" ref="F5:F35" si="3">E5+B5</f>
        <v>92.5</v>
      </c>
      <c r="H5" s="29">
        <v>60</v>
      </c>
      <c r="I5" s="25">
        <f>VLOOKUP($H5,$B$5:$F$55,2,0)</f>
        <v>29.166666030883789</v>
      </c>
      <c r="J5" s="31">
        <f>IFERROR(ROUND((ROUNDDOWN(I5,0)*12)+IFERROR(VLOOKUP(ROUND(I5-(ROUNDDOWN(I5,0)),1),_Esperanzas!$R$5:$S$18,2,TRUE),0),0),12)</f>
        <v>350</v>
      </c>
      <c r="K5" s="25">
        <f>I5+H5</f>
        <v>89.166666030883789</v>
      </c>
      <c r="L5" s="25">
        <f>VLOOKUP($H5,$B$5:$F$55,4,0)</f>
        <v>32.5</v>
      </c>
      <c r="M5" s="31">
        <f>IFERROR(ROUND((ROUNDDOWN(L5,0)*12)+IFERROR(VLOOKUP(ROUND(L5-(ROUNDDOWN(L5,0)),1),_Esperanzas!$R$5:$S$18,2,TRUE),0),0),12)</f>
        <v>390</v>
      </c>
      <c r="N5" s="26">
        <f>L5+H5</f>
        <v>92.5</v>
      </c>
      <c r="P5" s="33">
        <v>1</v>
      </c>
      <c r="Q5" s="34">
        <f t="shared" ref="Q5:Q13" si="4">1/12</f>
        <v>8.3333333333333329E-2</v>
      </c>
      <c r="R5" s="34">
        <f>Q5</f>
        <v>8.3333333333333329E-2</v>
      </c>
      <c r="S5" s="35">
        <f t="shared" ref="S5:S13" si="5">P5</f>
        <v>1</v>
      </c>
      <c r="T5" s="36">
        <f t="shared" ref="T5:T13" si="6">-S5</f>
        <v>-1</v>
      </c>
      <c r="W5" s="23">
        <f t="shared" ref="W5:W13" si="7">W6-1</f>
        <v>60</v>
      </c>
      <c r="X5" s="24">
        <f t="shared" ref="X5:Z13" si="8">X6+1</f>
        <v>27.083333969116211</v>
      </c>
      <c r="Y5" s="25">
        <f t="shared" ref="Y5:Y14" si="9">X5+W5</f>
        <v>87.083333969116211</v>
      </c>
      <c r="Z5" s="24">
        <f t="shared" si="8"/>
        <v>30.416666030883789</v>
      </c>
      <c r="AA5" s="26">
        <f t="shared" ref="AA5:AA14" si="10">Z5+W5</f>
        <v>90.416666030883789</v>
      </c>
      <c r="AC5" s="29">
        <v>60</v>
      </c>
      <c r="AD5" s="25">
        <f>VLOOKUP($AC5,$W$5:$AA$55,2,0)</f>
        <v>27.083333969116211</v>
      </c>
      <c r="AE5" s="31">
        <f>IFERROR(ROUND((ROUNDDOWN(AD5,0)*12)+IFERROR(VLOOKUP(ROUND(AD5-(ROUNDDOWN(AD5,0)),1),_Esperanzas!$R$5:$S$18,2,TRUE),0),0),12)</f>
        <v>325</v>
      </c>
      <c r="AF5" s="25">
        <f>AD5+AC5</f>
        <v>87.083333969116211</v>
      </c>
      <c r="AG5" s="25">
        <f>VLOOKUP($AC5,$W$5:$AA$55,4,0)</f>
        <v>30.416666030883789</v>
      </c>
      <c r="AH5" s="31">
        <f>IFERROR(ROUND((ROUNDDOWN(AG5,0)*12)+IFERROR(VLOOKUP(ROUND(AG5-(ROUNDDOWN(AG5,0)),1),_Esperanzas!$R$5:$S$18,2,TRUE),0),0),12)</f>
        <v>364</v>
      </c>
      <c r="AI5" s="26">
        <f>AG5+AC5</f>
        <v>90.416666030883789</v>
      </c>
    </row>
    <row r="6" spans="2:35" x14ac:dyDescent="0.25">
      <c r="B6" s="27">
        <f t="shared" si="0"/>
        <v>61</v>
      </c>
      <c r="C6" s="28">
        <f t="shared" si="1"/>
        <v>28.166666030883789</v>
      </c>
      <c r="D6" s="28">
        <f t="shared" si="2"/>
        <v>89.166666030883789</v>
      </c>
      <c r="E6" s="28">
        <f t="shared" si="1"/>
        <v>31.5</v>
      </c>
      <c r="F6" s="28">
        <f t="shared" si="3"/>
        <v>92.5</v>
      </c>
      <c r="H6" s="30">
        <f>ROUND(H5+0.1,1)</f>
        <v>60.1</v>
      </c>
      <c r="I6" s="28">
        <f>I5+(I15-I5)/10</f>
        <v>29.066666030883788</v>
      </c>
      <c r="J6" s="32">
        <f>IFERROR(ROUND((ROUNDDOWN(I6,0)*12)+IFERROR(VLOOKUP(ROUND(I6-(ROUNDDOWN(I6,0)),1),_Esperanzas!$R$5:$S$18,2,TRUE),0),0),12)</f>
        <v>349</v>
      </c>
      <c r="K6" s="28">
        <f>I6+H6</f>
        <v>89.166666030883789</v>
      </c>
      <c r="L6" s="28">
        <f>L5+(L15-L5)/10</f>
        <v>32.4</v>
      </c>
      <c r="M6" s="32">
        <f>IFERROR(ROUND((ROUNDDOWN(L6,0)*12)+IFERROR(VLOOKUP(ROUND(L6-(ROUNDDOWN(L6,0)),1),_Esperanzas!$R$5:$S$18,2,TRUE),0),0),12)</f>
        <v>388</v>
      </c>
      <c r="N6" s="28">
        <f>L6+H6</f>
        <v>92.5</v>
      </c>
      <c r="P6" s="33">
        <f t="shared" ref="P6:P13" si="11">P5+1</f>
        <v>2</v>
      </c>
      <c r="Q6" s="34">
        <f t="shared" si="4"/>
        <v>8.3333333333333329E-2</v>
      </c>
      <c r="R6" s="34">
        <f t="shared" ref="R6:R13" si="12">Q6+R5</f>
        <v>0.16666666666666666</v>
      </c>
      <c r="S6" s="35">
        <f t="shared" si="5"/>
        <v>2</v>
      </c>
      <c r="T6" s="36">
        <f t="shared" si="6"/>
        <v>-2</v>
      </c>
      <c r="W6" s="27">
        <f t="shared" si="7"/>
        <v>61</v>
      </c>
      <c r="X6" s="28">
        <f t="shared" si="8"/>
        <v>26.083333969116211</v>
      </c>
      <c r="Y6" s="28">
        <f t="shared" si="9"/>
        <v>87.083333969116211</v>
      </c>
      <c r="Z6" s="28">
        <f t="shared" si="8"/>
        <v>29.416666030883789</v>
      </c>
      <c r="AA6" s="28">
        <f t="shared" si="10"/>
        <v>90.416666030883789</v>
      </c>
      <c r="AC6" s="30">
        <f>ROUND(AC5+0.1,1)</f>
        <v>60.1</v>
      </c>
      <c r="AD6" s="28">
        <f>AD5+(AD15-AD5)/10</f>
        <v>26.98333396911621</v>
      </c>
      <c r="AE6" s="32">
        <f>IFERROR(ROUND((ROUNDDOWN(AD6,0)*12)+IFERROR(VLOOKUP(ROUND(AD6-(ROUNDDOWN(AD6,0)),1),_Esperanzas!$R$5:$S$18,2,TRUE),0),0),12)</f>
        <v>324</v>
      </c>
      <c r="AF6" s="28">
        <f>AD6+AC6</f>
        <v>87.083333969116211</v>
      </c>
      <c r="AG6" s="28">
        <f>AG5+(AG15-AG5)/10</f>
        <v>30.316666030883788</v>
      </c>
      <c r="AH6" s="32">
        <f>IFERROR(ROUND((ROUNDDOWN(AG6,0)*12)+IFERROR(VLOOKUP(ROUND(AG6-(ROUNDDOWN(AG6,0)),1),_Esperanzas!$R$5:$S$18,2,TRUE),0),0),12)</f>
        <v>363</v>
      </c>
      <c r="AI6" s="28">
        <f>AG6+AC6</f>
        <v>90.416666030883789</v>
      </c>
    </row>
    <row r="7" spans="2:35" x14ac:dyDescent="0.25">
      <c r="B7" s="23">
        <f t="shared" si="0"/>
        <v>62</v>
      </c>
      <c r="C7" s="24">
        <f t="shared" si="1"/>
        <v>27.166666030883789</v>
      </c>
      <c r="D7" s="25">
        <f t="shared" si="2"/>
        <v>89.166666030883789</v>
      </c>
      <c r="E7" s="24">
        <f t="shared" si="1"/>
        <v>30.5</v>
      </c>
      <c r="F7" s="26">
        <f t="shared" si="3"/>
        <v>92.5</v>
      </c>
      <c r="H7" s="29">
        <f t="shared" ref="H7:H70" si="13">ROUND(H6+0.1,1)</f>
        <v>60.2</v>
      </c>
      <c r="I7" s="25">
        <f>I6+(I15-I5)/10</f>
        <v>28.966666030883786</v>
      </c>
      <c r="J7" s="31">
        <f>IFERROR(ROUND((ROUNDDOWN(I7,0)*12)+IFERROR(VLOOKUP(ROUND(I7-(ROUNDDOWN(I7,0)),1),_Esperanzas!$R$5:$S$18,2,TRUE),0),0),12)</f>
        <v>348</v>
      </c>
      <c r="K7" s="25">
        <f>I7+H7</f>
        <v>89.166666030883789</v>
      </c>
      <c r="L7" s="25">
        <f>L6+(L15-L5)/10</f>
        <v>32.299999999999997</v>
      </c>
      <c r="M7" s="31">
        <f>IFERROR(ROUND((ROUNDDOWN(L7,0)*12)+IFERROR(VLOOKUP(ROUND(L7-(ROUNDDOWN(L7,0)),1),_Esperanzas!$R$5:$S$18,2,TRUE),0),0),12)</f>
        <v>387</v>
      </c>
      <c r="N7" s="26">
        <f>L7+H7</f>
        <v>92.5</v>
      </c>
      <c r="P7" s="33">
        <f t="shared" si="11"/>
        <v>3</v>
      </c>
      <c r="Q7" s="34">
        <f t="shared" si="4"/>
        <v>8.3333333333333329E-2</v>
      </c>
      <c r="R7" s="34">
        <f t="shared" si="12"/>
        <v>0.25</v>
      </c>
      <c r="S7" s="35">
        <f t="shared" si="5"/>
        <v>3</v>
      </c>
      <c r="T7" s="36">
        <f t="shared" si="6"/>
        <v>-3</v>
      </c>
      <c r="W7" s="23">
        <f t="shared" si="7"/>
        <v>62</v>
      </c>
      <c r="X7" s="24">
        <f t="shared" si="8"/>
        <v>25.083333969116211</v>
      </c>
      <c r="Y7" s="25">
        <f t="shared" si="9"/>
        <v>87.083333969116211</v>
      </c>
      <c r="Z7" s="24">
        <f t="shared" si="8"/>
        <v>28.416666030883789</v>
      </c>
      <c r="AA7" s="26">
        <f t="shared" si="10"/>
        <v>90.416666030883789</v>
      </c>
      <c r="AC7" s="29">
        <f t="shared" ref="AC7:AC70" si="14">ROUND(AC6+0.1,1)</f>
        <v>60.2</v>
      </c>
      <c r="AD7" s="25">
        <f>AD6+(AD15-AD5)/10</f>
        <v>26.883333969116208</v>
      </c>
      <c r="AE7" s="31">
        <f>IFERROR(ROUND((ROUNDDOWN(AD7,0)*12)+IFERROR(VLOOKUP(ROUND(AD7-(ROUNDDOWN(AD7,0)),1),_Esperanzas!$R$5:$S$18,2,TRUE),0),0),12)</f>
        <v>322</v>
      </c>
      <c r="AF7" s="25">
        <f>AD7+AC7</f>
        <v>87.083333969116211</v>
      </c>
      <c r="AG7" s="25">
        <f>AG6+(AG15-AG5)/10</f>
        <v>30.216666030883786</v>
      </c>
      <c r="AH7" s="31">
        <f>IFERROR(ROUND((ROUNDDOWN(AG7,0)*12)+IFERROR(VLOOKUP(ROUND(AG7-(ROUNDDOWN(AG7,0)),1),_Esperanzas!$R$5:$S$18,2,TRUE),0),0),12)</f>
        <v>362</v>
      </c>
      <c r="AI7" s="26">
        <f>AG7+AC7</f>
        <v>90.416666030883789</v>
      </c>
    </row>
    <row r="8" spans="2:35" x14ac:dyDescent="0.25">
      <c r="B8" s="27">
        <f t="shared" si="0"/>
        <v>63</v>
      </c>
      <c r="C8" s="28">
        <f t="shared" si="1"/>
        <v>26.166666030883789</v>
      </c>
      <c r="D8" s="28">
        <f t="shared" si="2"/>
        <v>89.166666030883789</v>
      </c>
      <c r="E8" s="28">
        <f t="shared" si="1"/>
        <v>29.5</v>
      </c>
      <c r="F8" s="28">
        <f t="shared" si="3"/>
        <v>92.5</v>
      </c>
      <c r="H8" s="30">
        <f t="shared" si="13"/>
        <v>60.3</v>
      </c>
      <c r="I8" s="28">
        <f>I7+(I15-I5)/10</f>
        <v>28.866666030883785</v>
      </c>
      <c r="J8" s="32">
        <f>IFERROR(ROUND((ROUNDDOWN(I8,0)*12)+IFERROR(VLOOKUP(ROUND(I8-(ROUNDDOWN(I8,0)),1),_Esperanzas!$R$5:$S$18,2,TRUE),0),0),12)</f>
        <v>346</v>
      </c>
      <c r="K8" s="28">
        <f>I8+H8</f>
        <v>89.166666030883789</v>
      </c>
      <c r="L8" s="28">
        <f>L7+(L15-L5)/10</f>
        <v>32.199999999999996</v>
      </c>
      <c r="M8" s="32">
        <f>IFERROR(ROUND((ROUNDDOWN(L8,0)*12)+IFERROR(VLOOKUP(ROUND(L8-(ROUNDDOWN(L8,0)),1),_Esperanzas!$R$5:$S$18,2,TRUE),0),0),12)</f>
        <v>386</v>
      </c>
      <c r="N8" s="28">
        <f>L8+H8</f>
        <v>92.5</v>
      </c>
      <c r="P8" s="33">
        <f t="shared" si="11"/>
        <v>4</v>
      </c>
      <c r="Q8" s="34">
        <f t="shared" si="4"/>
        <v>8.3333333333333329E-2</v>
      </c>
      <c r="R8" s="34">
        <f t="shared" si="12"/>
        <v>0.33333333333333331</v>
      </c>
      <c r="S8" s="35">
        <f t="shared" si="5"/>
        <v>4</v>
      </c>
      <c r="T8" s="36">
        <f t="shared" si="6"/>
        <v>-4</v>
      </c>
      <c r="W8" s="27">
        <f t="shared" si="7"/>
        <v>63</v>
      </c>
      <c r="X8" s="28">
        <f t="shared" si="8"/>
        <v>24.083333969116211</v>
      </c>
      <c r="Y8" s="28">
        <f t="shared" si="9"/>
        <v>87.083333969116211</v>
      </c>
      <c r="Z8" s="28">
        <f t="shared" si="8"/>
        <v>27.416666030883789</v>
      </c>
      <c r="AA8" s="28">
        <f t="shared" si="10"/>
        <v>90.416666030883789</v>
      </c>
      <c r="AC8" s="30">
        <f t="shared" si="14"/>
        <v>60.3</v>
      </c>
      <c r="AD8" s="28">
        <f>AD7+(AD15-AD5)/10</f>
        <v>26.783333969116207</v>
      </c>
      <c r="AE8" s="32">
        <f>IFERROR(ROUND((ROUNDDOWN(AD8,0)*12)+IFERROR(VLOOKUP(ROUND(AD8-(ROUNDDOWN(AD8,0)),1),_Esperanzas!$R$5:$S$18,2,TRUE),0),0),12)</f>
        <v>321</v>
      </c>
      <c r="AF8" s="28">
        <f>AD8+AC8</f>
        <v>87.083333969116211</v>
      </c>
      <c r="AG8" s="28">
        <f>AG7+(AG15-AG5)/10</f>
        <v>30.116666030883785</v>
      </c>
      <c r="AH8" s="32">
        <f>IFERROR(ROUND((ROUNDDOWN(AG8,0)*12)+IFERROR(VLOOKUP(ROUND(AG8-(ROUNDDOWN(AG8,0)),1),_Esperanzas!$R$5:$S$18,2,TRUE),0),0),12)</f>
        <v>361</v>
      </c>
      <c r="AI8" s="28">
        <f>AG8+AC8</f>
        <v>90.416666030883789</v>
      </c>
    </row>
    <row r="9" spans="2:35" x14ac:dyDescent="0.25">
      <c r="B9" s="23">
        <f t="shared" si="0"/>
        <v>64</v>
      </c>
      <c r="C9" s="24">
        <f t="shared" si="1"/>
        <v>25.166666030883789</v>
      </c>
      <c r="D9" s="25">
        <f t="shared" si="2"/>
        <v>89.166666030883789</v>
      </c>
      <c r="E9" s="24">
        <f t="shared" si="1"/>
        <v>28.5</v>
      </c>
      <c r="F9" s="26">
        <f t="shared" si="3"/>
        <v>92.5</v>
      </c>
      <c r="H9" s="29">
        <f t="shared" si="13"/>
        <v>60.4</v>
      </c>
      <c r="I9" s="25">
        <f>I8+(I15-I5)/10</f>
        <v>28.766666030883783</v>
      </c>
      <c r="J9" s="31">
        <f>IFERROR(ROUND((ROUNDDOWN(I9,0)*12)+IFERROR(VLOOKUP(ROUND(I9-(ROUNDDOWN(I9,0)),1),_Esperanzas!$R$5:$S$18,2,TRUE),0),0),12)</f>
        <v>345</v>
      </c>
      <c r="K9" s="25">
        <f t="shared" ref="K9:K18" si="15">I9+H9</f>
        <v>89.166666030883789</v>
      </c>
      <c r="L9" s="25">
        <f>L8+(L15-L5)/10</f>
        <v>32.099999999999994</v>
      </c>
      <c r="M9" s="31">
        <f>IFERROR(ROUND((ROUNDDOWN(L9,0)*12)+IFERROR(VLOOKUP(ROUND(L9-(ROUNDDOWN(L9,0)),1),_Esperanzas!$R$5:$S$18,2,TRUE),0),0),12)</f>
        <v>385</v>
      </c>
      <c r="N9" s="26">
        <f t="shared" ref="N9:N72" si="16">L9+H9</f>
        <v>92.5</v>
      </c>
      <c r="P9" s="33">
        <f t="shared" si="11"/>
        <v>5</v>
      </c>
      <c r="Q9" s="34">
        <f t="shared" si="4"/>
        <v>8.3333333333333329E-2</v>
      </c>
      <c r="R9" s="34">
        <f t="shared" si="12"/>
        <v>0.41666666666666663</v>
      </c>
      <c r="S9" s="35">
        <f t="shared" si="5"/>
        <v>5</v>
      </c>
      <c r="T9" s="36">
        <f t="shared" si="6"/>
        <v>-5</v>
      </c>
      <c r="W9" s="23">
        <f t="shared" si="7"/>
        <v>64</v>
      </c>
      <c r="X9" s="24">
        <f t="shared" si="8"/>
        <v>23.083333969116211</v>
      </c>
      <c r="Y9" s="25">
        <f t="shared" si="9"/>
        <v>87.083333969116211</v>
      </c>
      <c r="Z9" s="24">
        <f t="shared" si="8"/>
        <v>26.416666030883789</v>
      </c>
      <c r="AA9" s="26">
        <f t="shared" si="10"/>
        <v>90.416666030883789</v>
      </c>
      <c r="AC9" s="29">
        <f t="shared" si="14"/>
        <v>60.4</v>
      </c>
      <c r="AD9" s="25">
        <f>AD8+(AD15-AD5)/10</f>
        <v>26.683333969116205</v>
      </c>
      <c r="AE9" s="31">
        <f>IFERROR(ROUND((ROUNDDOWN(AD9,0)*12)+IFERROR(VLOOKUP(ROUND(AD9-(ROUNDDOWN(AD9,0)),1),_Esperanzas!$R$5:$S$18,2,TRUE),0),0),12)</f>
        <v>320</v>
      </c>
      <c r="AF9" s="25">
        <f t="shared" ref="AF9:AF18" si="17">AD9+AC9</f>
        <v>87.083333969116211</v>
      </c>
      <c r="AG9" s="25">
        <f>AG8+(AG15-AG5)/10</f>
        <v>30.016666030883783</v>
      </c>
      <c r="AH9" s="31">
        <f>IFERROR(ROUND((ROUNDDOWN(AG9,0)*12)+IFERROR(VLOOKUP(ROUND(AG9-(ROUNDDOWN(AG9,0)),1),_Esperanzas!$R$5:$S$18,2,TRUE),0),0),12)</f>
        <v>360</v>
      </c>
      <c r="AI9" s="26">
        <f t="shared" ref="AI9:AI18" si="18">AG9+AC9</f>
        <v>90.416666030883789</v>
      </c>
    </row>
    <row r="10" spans="2:35" x14ac:dyDescent="0.25">
      <c r="B10" s="27">
        <f t="shared" si="0"/>
        <v>65</v>
      </c>
      <c r="C10" s="28">
        <f t="shared" si="1"/>
        <v>24.166666030883789</v>
      </c>
      <c r="D10" s="28">
        <f t="shared" si="2"/>
        <v>89.166666030883789</v>
      </c>
      <c r="E10" s="28">
        <f t="shared" si="1"/>
        <v>27.5</v>
      </c>
      <c r="F10" s="28">
        <f t="shared" si="3"/>
        <v>92.5</v>
      </c>
      <c r="H10" s="30">
        <f t="shared" si="13"/>
        <v>60.5</v>
      </c>
      <c r="I10" s="28">
        <f>I9+(I15-I5)/10</f>
        <v>28.666666030883782</v>
      </c>
      <c r="J10" s="32">
        <f>IFERROR(ROUND((ROUNDDOWN(I10,0)*12)+IFERROR(VLOOKUP(ROUND(I10-(ROUNDDOWN(I10,0)),1),_Esperanzas!$R$5:$S$18,2,TRUE),0),0),12)</f>
        <v>344</v>
      </c>
      <c r="K10" s="28">
        <f t="shared" si="15"/>
        <v>89.166666030883789</v>
      </c>
      <c r="L10" s="28">
        <f>L9+(L15-L5)/10</f>
        <v>31.999999999999993</v>
      </c>
      <c r="M10" s="32">
        <f>IFERROR(ROUND((ROUNDDOWN(L10,0)*12)+IFERROR(VLOOKUP(ROUND(L10-(ROUNDDOWN(L10,0)),1),_Esperanzas!$R$5:$S$18,2,TRUE),0),0),12)</f>
        <v>384</v>
      </c>
      <c r="N10" s="28">
        <f t="shared" si="16"/>
        <v>92.5</v>
      </c>
      <c r="P10" s="33">
        <f t="shared" si="11"/>
        <v>6</v>
      </c>
      <c r="Q10" s="34">
        <f t="shared" si="4"/>
        <v>8.3333333333333329E-2</v>
      </c>
      <c r="R10" s="34">
        <f t="shared" si="12"/>
        <v>0.49999999999999994</v>
      </c>
      <c r="S10" s="35">
        <f t="shared" si="5"/>
        <v>6</v>
      </c>
      <c r="T10" s="36">
        <f t="shared" si="6"/>
        <v>-6</v>
      </c>
      <c r="W10" s="27">
        <f t="shared" si="7"/>
        <v>65</v>
      </c>
      <c r="X10" s="28">
        <f t="shared" si="8"/>
        <v>22.083333969116211</v>
      </c>
      <c r="Y10" s="28">
        <f t="shared" si="9"/>
        <v>87.083333969116211</v>
      </c>
      <c r="Z10" s="28">
        <f t="shared" si="8"/>
        <v>25.416666030883789</v>
      </c>
      <c r="AA10" s="28">
        <f t="shared" si="10"/>
        <v>90.416666030883789</v>
      </c>
      <c r="AC10" s="30">
        <f t="shared" si="14"/>
        <v>60.5</v>
      </c>
      <c r="AD10" s="28">
        <f>AD9+(AD15-AD5)/10</f>
        <v>26.583333969116204</v>
      </c>
      <c r="AE10" s="32">
        <f>IFERROR(ROUND((ROUNDDOWN(AD10,0)*12)+IFERROR(VLOOKUP(ROUND(AD10-(ROUNDDOWN(AD10,0)),1),_Esperanzas!$R$5:$S$18,2,TRUE),0),0),12)</f>
        <v>319</v>
      </c>
      <c r="AF10" s="28">
        <f t="shared" si="17"/>
        <v>87.083333969116211</v>
      </c>
      <c r="AG10" s="28">
        <f>AG9+(AG15-AG5)/10</f>
        <v>29.916666030883782</v>
      </c>
      <c r="AH10" s="32">
        <f>IFERROR(ROUND((ROUNDDOWN(AG10,0)*12)+IFERROR(VLOOKUP(ROUND(AG10-(ROUNDDOWN(AG10,0)),1),_Esperanzas!$R$5:$S$18,2,TRUE),0),0),12)</f>
        <v>358</v>
      </c>
      <c r="AI10" s="28">
        <f t="shared" si="18"/>
        <v>90.416666030883789</v>
      </c>
    </row>
    <row r="11" spans="2:35" x14ac:dyDescent="0.25">
      <c r="B11" s="23">
        <f t="shared" si="0"/>
        <v>66</v>
      </c>
      <c r="C11" s="24">
        <f t="shared" si="1"/>
        <v>23.166666030883789</v>
      </c>
      <c r="D11" s="25">
        <f t="shared" si="2"/>
        <v>89.166666030883789</v>
      </c>
      <c r="E11" s="24">
        <f t="shared" si="1"/>
        <v>26.5</v>
      </c>
      <c r="F11" s="26">
        <f t="shared" si="3"/>
        <v>92.5</v>
      </c>
      <c r="H11" s="29">
        <f t="shared" si="13"/>
        <v>60.6</v>
      </c>
      <c r="I11" s="25">
        <f>I10+(I15-I5)/10</f>
        <v>28.566666030883781</v>
      </c>
      <c r="J11" s="31">
        <f>IFERROR(ROUND((ROUNDDOWN(I11,0)*12)+IFERROR(VLOOKUP(ROUND(I11-(ROUNDDOWN(I11,0)),1),_Esperanzas!$R$5:$S$18,2,TRUE),0),0),12)</f>
        <v>343</v>
      </c>
      <c r="K11" s="25">
        <f t="shared" si="15"/>
        <v>89.166666030883789</v>
      </c>
      <c r="L11" s="25">
        <f>L10+(L15-L5)/10</f>
        <v>31.899999999999991</v>
      </c>
      <c r="M11" s="31">
        <f>IFERROR(ROUND((ROUNDDOWN(L11,0)*12)+IFERROR(VLOOKUP(ROUND(L11-(ROUNDDOWN(L11,0)),1),_Esperanzas!$R$5:$S$18,2,TRUE),0),0),12)</f>
        <v>382</v>
      </c>
      <c r="N11" s="26">
        <f t="shared" si="16"/>
        <v>92.5</v>
      </c>
      <c r="P11" s="33">
        <f t="shared" si="11"/>
        <v>7</v>
      </c>
      <c r="Q11" s="34">
        <f t="shared" si="4"/>
        <v>8.3333333333333329E-2</v>
      </c>
      <c r="R11" s="34">
        <f t="shared" si="12"/>
        <v>0.58333333333333326</v>
      </c>
      <c r="S11" s="35">
        <f t="shared" si="5"/>
        <v>7</v>
      </c>
      <c r="T11" s="36">
        <f t="shared" si="6"/>
        <v>-7</v>
      </c>
      <c r="W11" s="23">
        <f t="shared" si="7"/>
        <v>66</v>
      </c>
      <c r="X11" s="24">
        <f t="shared" si="8"/>
        <v>21.083333969116211</v>
      </c>
      <c r="Y11" s="25">
        <f t="shared" si="9"/>
        <v>87.083333969116211</v>
      </c>
      <c r="Z11" s="24">
        <f t="shared" si="8"/>
        <v>24.416666030883789</v>
      </c>
      <c r="AA11" s="26">
        <f t="shared" si="10"/>
        <v>90.416666030883789</v>
      </c>
      <c r="AC11" s="29">
        <f t="shared" si="14"/>
        <v>60.6</v>
      </c>
      <c r="AD11" s="25">
        <f>AD10+(AD15-AD5)/10</f>
        <v>26.483333969116202</v>
      </c>
      <c r="AE11" s="31">
        <f>IFERROR(ROUND((ROUNDDOWN(AD11,0)*12)+IFERROR(VLOOKUP(ROUND(AD11-(ROUNDDOWN(AD11,0)),1),_Esperanzas!$R$5:$S$18,2,TRUE),0),0),12)</f>
        <v>318</v>
      </c>
      <c r="AF11" s="25">
        <f t="shared" si="17"/>
        <v>87.083333969116211</v>
      </c>
      <c r="AG11" s="25">
        <f>AG10+(AG15-AG5)/10</f>
        <v>29.816666030883781</v>
      </c>
      <c r="AH11" s="31">
        <f>IFERROR(ROUND((ROUNDDOWN(AG11,0)*12)+IFERROR(VLOOKUP(ROUND(AG11-(ROUNDDOWN(AG11,0)),1),_Esperanzas!$R$5:$S$18,2,TRUE),0),0),12)</f>
        <v>357</v>
      </c>
      <c r="AI11" s="26">
        <f t="shared" si="18"/>
        <v>90.416666030883789</v>
      </c>
    </row>
    <row r="12" spans="2:35" x14ac:dyDescent="0.25">
      <c r="B12" s="27">
        <f t="shared" si="0"/>
        <v>67</v>
      </c>
      <c r="C12" s="28">
        <f t="shared" si="1"/>
        <v>22.166666030883789</v>
      </c>
      <c r="D12" s="28">
        <f t="shared" si="2"/>
        <v>89.166666030883789</v>
      </c>
      <c r="E12" s="28">
        <f t="shared" si="1"/>
        <v>25.5</v>
      </c>
      <c r="F12" s="28">
        <f t="shared" si="3"/>
        <v>92.5</v>
      </c>
      <c r="H12" s="30">
        <f t="shared" si="13"/>
        <v>60.7</v>
      </c>
      <c r="I12" s="28">
        <f>I11+(I15-I5)/10</f>
        <v>28.466666030883779</v>
      </c>
      <c r="J12" s="32">
        <f>IFERROR(ROUND((ROUNDDOWN(I12,0)*12)+IFERROR(VLOOKUP(ROUND(I12-(ROUNDDOWN(I12,0)),1),_Esperanzas!$R$5:$S$18,2,TRUE),0),0),12)</f>
        <v>342</v>
      </c>
      <c r="K12" s="28">
        <f t="shared" si="15"/>
        <v>89.166666030883789</v>
      </c>
      <c r="L12" s="28">
        <f>L11+(L15-L5)/10</f>
        <v>31.79999999999999</v>
      </c>
      <c r="M12" s="32">
        <f>IFERROR(ROUND((ROUNDDOWN(L12,0)*12)+IFERROR(VLOOKUP(ROUND(L12-(ROUNDDOWN(L12,0)),1),_Esperanzas!$R$5:$S$18,2,TRUE),0),0),12)</f>
        <v>381</v>
      </c>
      <c r="N12" s="28">
        <f t="shared" si="16"/>
        <v>92.5</v>
      </c>
      <c r="P12" s="33">
        <f t="shared" si="11"/>
        <v>8</v>
      </c>
      <c r="Q12" s="34">
        <f t="shared" si="4"/>
        <v>8.3333333333333329E-2</v>
      </c>
      <c r="R12" s="34">
        <f t="shared" si="12"/>
        <v>0.66666666666666663</v>
      </c>
      <c r="S12" s="35">
        <f t="shared" si="5"/>
        <v>8</v>
      </c>
      <c r="T12" s="36">
        <f t="shared" si="6"/>
        <v>-8</v>
      </c>
      <c r="W12" s="27">
        <f t="shared" si="7"/>
        <v>67</v>
      </c>
      <c r="X12" s="28">
        <f t="shared" si="8"/>
        <v>20.083333969116211</v>
      </c>
      <c r="Y12" s="28">
        <f t="shared" si="9"/>
        <v>87.083333969116211</v>
      </c>
      <c r="Z12" s="28">
        <f t="shared" si="8"/>
        <v>23.416666030883789</v>
      </c>
      <c r="AA12" s="28">
        <f t="shared" si="10"/>
        <v>90.416666030883789</v>
      </c>
      <c r="AC12" s="30">
        <f t="shared" si="14"/>
        <v>60.7</v>
      </c>
      <c r="AD12" s="28">
        <f>AD11+(AD15-AD5)/10</f>
        <v>26.383333969116201</v>
      </c>
      <c r="AE12" s="32">
        <f>IFERROR(ROUND((ROUNDDOWN(AD12,0)*12)+IFERROR(VLOOKUP(ROUND(AD12-(ROUNDDOWN(AD12,0)),1),_Esperanzas!$R$5:$S$18,2,TRUE),0),0),12)</f>
        <v>316</v>
      </c>
      <c r="AF12" s="28">
        <f t="shared" si="17"/>
        <v>87.083333969116211</v>
      </c>
      <c r="AG12" s="28">
        <f>AG11+(AG15-AG5)/10</f>
        <v>29.716666030883779</v>
      </c>
      <c r="AH12" s="32">
        <f>IFERROR(ROUND((ROUNDDOWN(AG12,0)*12)+IFERROR(VLOOKUP(ROUND(AG12-(ROUNDDOWN(AG12,0)),1),_Esperanzas!$R$5:$S$18,2,TRUE),0),0),12)</f>
        <v>356</v>
      </c>
      <c r="AI12" s="28">
        <f t="shared" si="18"/>
        <v>90.416666030883789</v>
      </c>
    </row>
    <row r="13" spans="2:35" x14ac:dyDescent="0.25">
      <c r="B13" s="23">
        <f t="shared" si="0"/>
        <v>68</v>
      </c>
      <c r="C13" s="24">
        <f t="shared" si="1"/>
        <v>21.166666030883789</v>
      </c>
      <c r="D13" s="25">
        <f t="shared" si="2"/>
        <v>89.166666030883789</v>
      </c>
      <c r="E13" s="24">
        <f t="shared" si="1"/>
        <v>24.5</v>
      </c>
      <c r="F13" s="26">
        <f t="shared" si="3"/>
        <v>92.5</v>
      </c>
      <c r="H13" s="29">
        <f t="shared" si="13"/>
        <v>60.8</v>
      </c>
      <c r="I13" s="25">
        <f>I12+(I15-I5)/10</f>
        <v>28.366666030883778</v>
      </c>
      <c r="J13" s="31">
        <f>IFERROR(ROUND((ROUNDDOWN(I13,0)*12)+IFERROR(VLOOKUP(ROUND(I13-(ROUNDDOWN(I13,0)),1),_Esperanzas!$R$5:$S$18,2,TRUE),0),0),12)</f>
        <v>340</v>
      </c>
      <c r="K13" s="25">
        <f t="shared" si="15"/>
        <v>89.166666030883775</v>
      </c>
      <c r="L13" s="25">
        <f>L12+(L15-L5)/10</f>
        <v>31.699999999999989</v>
      </c>
      <c r="M13" s="31">
        <f>IFERROR(ROUND((ROUNDDOWN(L13,0)*12)+IFERROR(VLOOKUP(ROUND(L13-(ROUNDDOWN(L13,0)),1),_Esperanzas!$R$5:$S$18,2,TRUE),0),0),12)</f>
        <v>380</v>
      </c>
      <c r="N13" s="26">
        <f t="shared" si="16"/>
        <v>92.499999999999986</v>
      </c>
      <c r="P13" s="33">
        <f t="shared" si="11"/>
        <v>9</v>
      </c>
      <c r="Q13" s="34">
        <f t="shared" si="4"/>
        <v>8.3333333333333329E-2</v>
      </c>
      <c r="R13" s="34">
        <f t="shared" si="12"/>
        <v>0.75</v>
      </c>
      <c r="S13" s="35">
        <f t="shared" si="5"/>
        <v>9</v>
      </c>
      <c r="T13" s="36">
        <f t="shared" si="6"/>
        <v>-9</v>
      </c>
      <c r="W13" s="23">
        <f t="shared" si="7"/>
        <v>68</v>
      </c>
      <c r="X13" s="24">
        <f t="shared" si="8"/>
        <v>19.083333969116211</v>
      </c>
      <c r="Y13" s="25">
        <f t="shared" si="9"/>
        <v>87.083333969116211</v>
      </c>
      <c r="Z13" s="24">
        <f t="shared" si="8"/>
        <v>22.416666030883789</v>
      </c>
      <c r="AA13" s="26">
        <f t="shared" si="10"/>
        <v>90.416666030883789</v>
      </c>
      <c r="AC13" s="29">
        <f t="shared" si="14"/>
        <v>60.8</v>
      </c>
      <c r="AD13" s="25">
        <f>AD12+(AD15-AD5)/10</f>
        <v>26.2833339691162</v>
      </c>
      <c r="AE13" s="31">
        <f>IFERROR(ROUND((ROUNDDOWN(AD13,0)*12)+IFERROR(VLOOKUP(ROUND(AD13-(ROUNDDOWN(AD13,0)),1),_Esperanzas!$R$5:$S$18,2,TRUE),0),0),12)</f>
        <v>315</v>
      </c>
      <c r="AF13" s="25">
        <f t="shared" si="17"/>
        <v>87.083333969116197</v>
      </c>
      <c r="AG13" s="25">
        <f>AG12+(AG15-AG5)/10</f>
        <v>29.616666030883778</v>
      </c>
      <c r="AH13" s="31">
        <f>IFERROR(ROUND((ROUNDDOWN(AG13,0)*12)+IFERROR(VLOOKUP(ROUND(AG13-(ROUNDDOWN(AG13,0)),1),_Esperanzas!$R$5:$S$18,2,TRUE),0),0),12)</f>
        <v>355</v>
      </c>
      <c r="AI13" s="26">
        <f t="shared" si="18"/>
        <v>90.416666030883775</v>
      </c>
    </row>
    <row r="14" spans="2:35" x14ac:dyDescent="0.25">
      <c r="B14" s="27">
        <f>B15-1</f>
        <v>69</v>
      </c>
      <c r="C14" s="28">
        <f>C15+1</f>
        <v>20.166666030883789</v>
      </c>
      <c r="D14" s="28">
        <f t="shared" si="2"/>
        <v>89.166666030883789</v>
      </c>
      <c r="E14" s="28">
        <f>E15+1</f>
        <v>23.5</v>
      </c>
      <c r="F14" s="28">
        <f t="shared" si="3"/>
        <v>92.5</v>
      </c>
      <c r="H14" s="30">
        <f t="shared" si="13"/>
        <v>60.9</v>
      </c>
      <c r="I14" s="28">
        <f>I13+(I15-I5)/10</f>
        <v>28.266666030883776</v>
      </c>
      <c r="J14" s="32">
        <f>IFERROR(ROUND((ROUNDDOWN(I14,0)*12)+IFERROR(VLOOKUP(ROUND(I14-(ROUNDDOWN(I14,0)),1),_Esperanzas!$R$5:$S$18,2,TRUE),0),0),12)</f>
        <v>339</v>
      </c>
      <c r="K14" s="28">
        <f t="shared" si="15"/>
        <v>89.166666030883775</v>
      </c>
      <c r="L14" s="28">
        <f>L13+(L15-L5)/10</f>
        <v>31.599999999999987</v>
      </c>
      <c r="M14" s="32">
        <f>IFERROR(ROUND((ROUNDDOWN(L14,0)*12)+IFERROR(VLOOKUP(ROUND(L14-(ROUNDDOWN(L14,0)),1),_Esperanzas!$R$5:$S$18,2,TRUE),0),0),12)</f>
        <v>379</v>
      </c>
      <c r="N14" s="28">
        <f t="shared" si="16"/>
        <v>92.499999999999986</v>
      </c>
      <c r="P14" s="33">
        <f>P13+1</f>
        <v>10</v>
      </c>
      <c r="Q14" s="34">
        <f>1/12</f>
        <v>8.3333333333333329E-2</v>
      </c>
      <c r="R14" s="34">
        <f>Q14+R13</f>
        <v>0.83333333333333337</v>
      </c>
      <c r="S14" s="35">
        <f>P14</f>
        <v>10</v>
      </c>
      <c r="T14" s="36">
        <f>-S14</f>
        <v>-10</v>
      </c>
      <c r="W14" s="27">
        <f>W15-1</f>
        <v>69</v>
      </c>
      <c r="X14" s="28">
        <f>X15+1</f>
        <v>18.083333969116211</v>
      </c>
      <c r="Y14" s="28">
        <f t="shared" si="9"/>
        <v>87.083333969116211</v>
      </c>
      <c r="Z14" s="28">
        <f>Z15+1</f>
        <v>21.416666030883789</v>
      </c>
      <c r="AA14" s="28">
        <f t="shared" si="10"/>
        <v>90.416666030883789</v>
      </c>
      <c r="AC14" s="30">
        <f t="shared" si="14"/>
        <v>60.9</v>
      </c>
      <c r="AD14" s="28">
        <f>AD13+(AD15-AD5)/10</f>
        <v>26.183333969116198</v>
      </c>
      <c r="AE14" s="32">
        <f>IFERROR(ROUND((ROUNDDOWN(AD14,0)*12)+IFERROR(VLOOKUP(ROUND(AD14-(ROUNDDOWN(AD14,0)),1),_Esperanzas!$R$5:$S$18,2,TRUE),0),0),12)</f>
        <v>314</v>
      </c>
      <c r="AF14" s="28">
        <f t="shared" si="17"/>
        <v>87.083333969116197</v>
      </c>
      <c r="AG14" s="28">
        <f>AG13+(AG15-AG5)/10</f>
        <v>29.516666030883776</v>
      </c>
      <c r="AH14" s="32">
        <f>IFERROR(ROUND((ROUNDDOWN(AG14,0)*12)+IFERROR(VLOOKUP(ROUND(AG14-(ROUNDDOWN(AG14,0)),1),_Esperanzas!$R$5:$S$18,2,TRUE),0),0),12)</f>
        <v>354</v>
      </c>
      <c r="AI14" s="28">
        <f t="shared" si="18"/>
        <v>90.416666030883775</v>
      </c>
    </row>
    <row r="15" spans="2:35" x14ac:dyDescent="0.25">
      <c r="B15" s="23">
        <v>70</v>
      </c>
      <c r="C15" s="24">
        <v>19.166666030883789</v>
      </c>
      <c r="D15" s="25">
        <f t="shared" si="2"/>
        <v>89.166666030883789</v>
      </c>
      <c r="E15" s="24">
        <v>22.5</v>
      </c>
      <c r="F15" s="26">
        <f t="shared" si="3"/>
        <v>92.5</v>
      </c>
      <c r="H15" s="29">
        <f t="shared" si="13"/>
        <v>61</v>
      </c>
      <c r="I15" s="25">
        <f>VLOOKUP($H15,$B$5:$F$55,2,0)</f>
        <v>28.166666030883789</v>
      </c>
      <c r="J15" s="31">
        <f>IFERROR(ROUND((ROUNDDOWN(I15,0)*12)+IFERROR(VLOOKUP(ROUND(I15-(ROUNDDOWN(I15,0)),1),_Esperanzas!$R$5:$S$18,2,TRUE),0),0),12)</f>
        <v>338</v>
      </c>
      <c r="K15" s="25">
        <f t="shared" si="15"/>
        <v>89.166666030883789</v>
      </c>
      <c r="L15" s="25">
        <f>VLOOKUP($H15,$B$5:$F$55,4,0)</f>
        <v>31.5</v>
      </c>
      <c r="M15" s="31">
        <f>IFERROR(ROUND((ROUNDDOWN(L15,0)*12)+IFERROR(VLOOKUP(ROUND(L15-(ROUNDDOWN(L15,0)),1),_Esperanzas!$R$5:$S$18,2,TRUE),0),0),12)</f>
        <v>378</v>
      </c>
      <c r="N15" s="26">
        <f t="shared" si="16"/>
        <v>92.5</v>
      </c>
      <c r="P15" s="33">
        <f>P14+1</f>
        <v>11</v>
      </c>
      <c r="Q15" s="34">
        <f>1/12</f>
        <v>8.3333333333333329E-2</v>
      </c>
      <c r="R15" s="34">
        <f>Q15+R14</f>
        <v>0.91666666666666674</v>
      </c>
      <c r="S15" s="35">
        <f>P15</f>
        <v>11</v>
      </c>
      <c r="T15" s="36">
        <f>-S15</f>
        <v>-11</v>
      </c>
      <c r="W15" s="23">
        <v>70</v>
      </c>
      <c r="X15" s="24">
        <v>17.083333969116211</v>
      </c>
      <c r="Y15" s="25">
        <v>87.083333969116211</v>
      </c>
      <c r="Z15" s="24">
        <v>20.416666030883789</v>
      </c>
      <c r="AA15" s="26">
        <v>90.416666030883789</v>
      </c>
      <c r="AC15" s="29">
        <f t="shared" si="14"/>
        <v>61</v>
      </c>
      <c r="AD15" s="25">
        <f>VLOOKUP($AC15,$W$5:$AA$55,2,0)</f>
        <v>26.083333969116211</v>
      </c>
      <c r="AE15" s="31">
        <f>IFERROR(ROUND((ROUNDDOWN(AD15,0)*12)+IFERROR(VLOOKUP(ROUND(AD15-(ROUNDDOWN(AD15,0)),1),_Esperanzas!$R$5:$S$18,2,TRUE),0),0),12)</f>
        <v>313</v>
      </c>
      <c r="AF15" s="25">
        <f t="shared" si="17"/>
        <v>87.083333969116211</v>
      </c>
      <c r="AG15" s="25">
        <f>VLOOKUP($AC15,$W$5:$AA$55,4,0)</f>
        <v>29.416666030883789</v>
      </c>
      <c r="AH15" s="31">
        <f>IFERROR(ROUND((ROUNDDOWN(AG15,0)*12)+IFERROR(VLOOKUP(ROUND(AG15-(ROUNDDOWN(AG15,0)),1),_Esperanzas!$R$5:$S$18,2,TRUE),0),0),12)</f>
        <v>352</v>
      </c>
      <c r="AI15" s="26">
        <f t="shared" si="18"/>
        <v>90.416666030883789</v>
      </c>
    </row>
    <row r="16" spans="2:35" x14ac:dyDescent="0.25">
      <c r="B16" s="27">
        <v>71</v>
      </c>
      <c r="C16" s="28">
        <v>18.25</v>
      </c>
      <c r="D16" s="28">
        <f t="shared" si="2"/>
        <v>89.25</v>
      </c>
      <c r="E16" s="28">
        <v>21.583333969116211</v>
      </c>
      <c r="F16" s="28">
        <f t="shared" si="3"/>
        <v>92.583333969116211</v>
      </c>
      <c r="H16" s="30">
        <f t="shared" si="13"/>
        <v>61.1</v>
      </c>
      <c r="I16" s="28">
        <f>I15+(I25-I15)/10</f>
        <v>28.066666030883788</v>
      </c>
      <c r="J16" s="32">
        <f>IFERROR(ROUND((ROUNDDOWN(I16,0)*12)+IFERROR(VLOOKUP(ROUND(I16-(ROUNDDOWN(I16,0)),1),_Esperanzas!$R$5:$S$18,2,TRUE),0),0),12)</f>
        <v>337</v>
      </c>
      <c r="K16" s="28">
        <f t="shared" si="15"/>
        <v>89.166666030883789</v>
      </c>
      <c r="L16" s="28">
        <f>L15+(L25-L15)/10</f>
        <v>31.4</v>
      </c>
      <c r="M16" s="32">
        <f>IFERROR(ROUND((ROUNDDOWN(L16,0)*12)+IFERROR(VLOOKUP(ROUND(L16-(ROUNDDOWN(L16,0)),1),_Esperanzas!$R$5:$S$18,2,TRUE),0),0),12)</f>
        <v>376</v>
      </c>
      <c r="N16" s="28">
        <f t="shared" si="16"/>
        <v>92.5</v>
      </c>
      <c r="P16" s="33">
        <f>P15+1</f>
        <v>12</v>
      </c>
      <c r="Q16" s="34">
        <f>1/12</f>
        <v>8.3333333333333329E-2</v>
      </c>
      <c r="R16" s="34">
        <f>Q16+R15</f>
        <v>1</v>
      </c>
      <c r="S16" s="35">
        <f>P16</f>
        <v>12</v>
      </c>
      <c r="T16" s="36">
        <f>-S16</f>
        <v>-12</v>
      </c>
      <c r="W16" s="27">
        <v>71</v>
      </c>
      <c r="X16" s="28">
        <v>16.166666030883789</v>
      </c>
      <c r="Y16" s="28">
        <v>87.166666030883789</v>
      </c>
      <c r="Z16" s="28">
        <v>19.5</v>
      </c>
      <c r="AA16" s="28">
        <v>90.5</v>
      </c>
      <c r="AC16" s="30">
        <f t="shared" si="14"/>
        <v>61.1</v>
      </c>
      <c r="AD16" s="28">
        <f>AD15+(AD25-AD15)/10</f>
        <v>25.98333396911621</v>
      </c>
      <c r="AE16" s="32">
        <f>IFERROR(ROUND((ROUNDDOWN(AD16,0)*12)+IFERROR(VLOOKUP(ROUND(AD16-(ROUNDDOWN(AD16,0)),1),_Esperanzas!$R$5:$S$18,2,TRUE),0),0),12)</f>
        <v>312</v>
      </c>
      <c r="AF16" s="28">
        <f t="shared" si="17"/>
        <v>87.083333969116211</v>
      </c>
      <c r="AG16" s="28">
        <f>AG15+(AG25-AG15)/10</f>
        <v>29.316666030883788</v>
      </c>
      <c r="AH16" s="32">
        <f>IFERROR(ROUND((ROUNDDOWN(AG16,0)*12)+IFERROR(VLOOKUP(ROUND(AG16-(ROUNDDOWN(AG16,0)),1),_Esperanzas!$R$5:$S$18,2,TRUE),0),0),12)</f>
        <v>351</v>
      </c>
      <c r="AI16" s="28">
        <f t="shared" si="18"/>
        <v>90.416666030883789</v>
      </c>
    </row>
    <row r="17" spans="2:35" x14ac:dyDescent="0.25">
      <c r="B17" s="23">
        <v>72</v>
      </c>
      <c r="C17" s="24">
        <v>17.333333969116211</v>
      </c>
      <c r="D17" s="25">
        <f t="shared" si="2"/>
        <v>89.333333969116211</v>
      </c>
      <c r="E17" s="24">
        <v>20.583333969116211</v>
      </c>
      <c r="F17" s="26">
        <f t="shared" si="3"/>
        <v>92.583333969116211</v>
      </c>
      <c r="H17" s="29">
        <f t="shared" si="13"/>
        <v>61.2</v>
      </c>
      <c r="I17" s="25">
        <f>I16+(I25-I15)/10</f>
        <v>27.966666030883786</v>
      </c>
      <c r="J17" s="31">
        <f>IFERROR(ROUND((ROUNDDOWN(I17,0)*12)+IFERROR(VLOOKUP(ROUND(I17-(ROUNDDOWN(I17,0)),1),_Esperanzas!$R$5:$S$18,2,TRUE),0),0),12)</f>
        <v>336</v>
      </c>
      <c r="K17" s="25">
        <f t="shared" si="15"/>
        <v>89.166666030883789</v>
      </c>
      <c r="L17" s="25">
        <f>L16+(L25-L15)/10</f>
        <v>31.299999999999997</v>
      </c>
      <c r="M17" s="31">
        <f>IFERROR(ROUND((ROUNDDOWN(L17,0)*12)+IFERROR(VLOOKUP(ROUND(L17-(ROUNDDOWN(L17,0)),1),_Esperanzas!$R$5:$S$18,2,TRUE),0),0),12)</f>
        <v>375</v>
      </c>
      <c r="N17" s="26">
        <f t="shared" si="16"/>
        <v>92.5</v>
      </c>
      <c r="P17" s="33">
        <v>0</v>
      </c>
      <c r="Q17" s="34">
        <v>0</v>
      </c>
      <c r="R17" s="34">
        <v>0</v>
      </c>
      <c r="S17" s="34">
        <v>0</v>
      </c>
      <c r="T17" s="37">
        <v>0</v>
      </c>
      <c r="W17" s="23">
        <v>72</v>
      </c>
      <c r="X17" s="24">
        <v>15.25</v>
      </c>
      <c r="Y17" s="25">
        <v>87.25</v>
      </c>
      <c r="Z17" s="24">
        <v>18.583333969116211</v>
      </c>
      <c r="AA17" s="26">
        <v>90.583333969116211</v>
      </c>
      <c r="AC17" s="29">
        <f t="shared" si="14"/>
        <v>61.2</v>
      </c>
      <c r="AD17" s="25">
        <f>AD16+(AD25-AD15)/10</f>
        <v>25.883333969116208</v>
      </c>
      <c r="AE17" s="31">
        <f>IFERROR(ROUND((ROUNDDOWN(AD17,0)*12)+IFERROR(VLOOKUP(ROUND(AD17-(ROUNDDOWN(AD17,0)),1),_Esperanzas!$R$5:$S$18,2,TRUE),0),0),12)</f>
        <v>310</v>
      </c>
      <c r="AF17" s="25">
        <f t="shared" si="17"/>
        <v>87.083333969116211</v>
      </c>
      <c r="AG17" s="25">
        <f>AG16+(AG25-AG15)/10</f>
        <v>29.216666030883786</v>
      </c>
      <c r="AH17" s="31">
        <f>IFERROR(ROUND((ROUNDDOWN(AG17,0)*12)+IFERROR(VLOOKUP(ROUND(AG17-(ROUNDDOWN(AG17,0)),1),_Esperanzas!$R$5:$S$18,2,TRUE),0),0),12)</f>
        <v>350</v>
      </c>
      <c r="AI17" s="26">
        <f t="shared" si="18"/>
        <v>90.416666030883789</v>
      </c>
    </row>
    <row r="18" spans="2:35" x14ac:dyDescent="0.25">
      <c r="B18" s="27">
        <v>73</v>
      </c>
      <c r="C18" s="28">
        <v>16.5</v>
      </c>
      <c r="D18" s="28">
        <f t="shared" si="2"/>
        <v>89.5</v>
      </c>
      <c r="E18" s="28">
        <v>19.666666030883789</v>
      </c>
      <c r="F18" s="28">
        <f t="shared" si="3"/>
        <v>92.666666030883789</v>
      </c>
      <c r="H18" s="30">
        <f t="shared" si="13"/>
        <v>61.3</v>
      </c>
      <c r="I18" s="28">
        <f>I17+(I25-I15)/10</f>
        <v>27.866666030883785</v>
      </c>
      <c r="J18" s="32">
        <f>IFERROR(ROUND((ROUNDDOWN(I18,0)*12)+IFERROR(VLOOKUP(ROUND(I18-(ROUNDDOWN(I18,0)),1),_Esperanzas!$R$5:$S$18,2,TRUE),0),0),12)</f>
        <v>334</v>
      </c>
      <c r="K18" s="28">
        <f t="shared" si="15"/>
        <v>89.166666030883789</v>
      </c>
      <c r="L18" s="28">
        <f>L17+(L25-L15)/10</f>
        <v>31.199999999999996</v>
      </c>
      <c r="M18" s="32">
        <f>IFERROR(ROUND((ROUNDDOWN(L18,0)*12)+IFERROR(VLOOKUP(ROUND(L18-(ROUNDDOWN(L18,0)),1),_Esperanzas!$R$5:$S$18,2,TRUE),0),0),12)</f>
        <v>374</v>
      </c>
      <c r="N18" s="28">
        <f t="shared" si="16"/>
        <v>92.5</v>
      </c>
      <c r="P18" s="38">
        <v>1</v>
      </c>
      <c r="Q18" s="39">
        <v>0</v>
      </c>
      <c r="R18" s="39">
        <v>1</v>
      </c>
      <c r="S18" s="39">
        <v>12</v>
      </c>
      <c r="T18" s="40">
        <v>0</v>
      </c>
      <c r="W18" s="27">
        <v>73</v>
      </c>
      <c r="X18" s="28">
        <v>14.416666984558105</v>
      </c>
      <c r="Y18" s="28">
        <v>87.416666984558105</v>
      </c>
      <c r="Z18" s="28">
        <v>17.583333969116211</v>
      </c>
      <c r="AA18" s="28">
        <v>90.583333969116211</v>
      </c>
      <c r="AC18" s="30">
        <f t="shared" si="14"/>
        <v>61.3</v>
      </c>
      <c r="AD18" s="28">
        <f>AD17+(AD25-AD15)/10</f>
        <v>25.783333969116207</v>
      </c>
      <c r="AE18" s="32">
        <f>IFERROR(ROUND((ROUNDDOWN(AD18,0)*12)+IFERROR(VLOOKUP(ROUND(AD18-(ROUNDDOWN(AD18,0)),1),_Esperanzas!$R$5:$S$18,2,TRUE),0),0),12)</f>
        <v>309</v>
      </c>
      <c r="AF18" s="28">
        <f t="shared" si="17"/>
        <v>87.083333969116211</v>
      </c>
      <c r="AG18" s="28">
        <f>AG17+(AG25-AG15)/10</f>
        <v>29.116666030883785</v>
      </c>
      <c r="AH18" s="32">
        <f>IFERROR(ROUND((ROUNDDOWN(AG18,0)*12)+IFERROR(VLOOKUP(ROUND(AG18-(ROUNDDOWN(AG18,0)),1),_Esperanzas!$R$5:$S$18,2,TRUE),0),0),12)</f>
        <v>349</v>
      </c>
      <c r="AI18" s="28">
        <f t="shared" si="18"/>
        <v>90.416666030883789</v>
      </c>
    </row>
    <row r="19" spans="2:35" x14ac:dyDescent="0.25">
      <c r="B19" s="23">
        <v>74</v>
      </c>
      <c r="C19" s="24">
        <v>15.583333015441895</v>
      </c>
      <c r="D19" s="25">
        <f t="shared" si="2"/>
        <v>89.583333015441895</v>
      </c>
      <c r="E19" s="24">
        <v>18.75</v>
      </c>
      <c r="F19" s="26">
        <f t="shared" si="3"/>
        <v>92.75</v>
      </c>
      <c r="H19" s="29">
        <f t="shared" si="13"/>
        <v>61.4</v>
      </c>
      <c r="I19" s="25">
        <f>I18+(I25-I15)/10</f>
        <v>27.766666030883783</v>
      </c>
      <c r="J19" s="31">
        <f>IFERROR(ROUND((ROUNDDOWN(I19,0)*12)+IFERROR(VLOOKUP(ROUND(I19-(ROUNDDOWN(I19,0)),1),_Esperanzas!$R$5:$S$18,2,TRUE),0),0),12)</f>
        <v>333</v>
      </c>
      <c r="K19" s="25">
        <f t="shared" ref="K19:K82" si="19">I19+H19</f>
        <v>89.166666030883789</v>
      </c>
      <c r="L19" s="25">
        <f>L18+(L25-L15)/10</f>
        <v>31.099999999999994</v>
      </c>
      <c r="M19" s="31">
        <f>IFERROR(ROUND((ROUNDDOWN(L19,0)*12)+IFERROR(VLOOKUP(ROUND(L19-(ROUNDDOWN(L19,0)),1),_Esperanzas!$R$5:$S$18,2,TRUE),0),0),12)</f>
        <v>373</v>
      </c>
      <c r="N19" s="26">
        <f t="shared" si="16"/>
        <v>92.5</v>
      </c>
      <c r="W19" s="23">
        <v>74</v>
      </c>
      <c r="X19" s="24">
        <v>13.583333015441895</v>
      </c>
      <c r="Y19" s="25">
        <v>87.583333015441895</v>
      </c>
      <c r="Z19" s="24">
        <v>16.666666030883789</v>
      </c>
      <c r="AA19" s="26">
        <v>90.666666030883789</v>
      </c>
      <c r="AC19" s="29">
        <f t="shared" si="14"/>
        <v>61.4</v>
      </c>
      <c r="AD19" s="25">
        <f>AD18+(AD25-AD15)/10</f>
        <v>25.683333969116205</v>
      </c>
      <c r="AE19" s="31">
        <f>IFERROR(ROUND((ROUNDDOWN(AD19,0)*12)+IFERROR(VLOOKUP(ROUND(AD19-(ROUNDDOWN(AD19,0)),1),_Esperanzas!$R$5:$S$18,2,TRUE),0),0),12)</f>
        <v>308</v>
      </c>
      <c r="AF19" s="25">
        <f t="shared" ref="AF19:AF82" si="20">AD19+AC19</f>
        <v>87.083333969116211</v>
      </c>
      <c r="AG19" s="25">
        <f>AG18+(AG25-AG15)/10</f>
        <v>29.016666030883783</v>
      </c>
      <c r="AH19" s="31">
        <f>IFERROR(ROUND((ROUNDDOWN(AG19,0)*12)+IFERROR(VLOOKUP(ROUND(AG19-(ROUNDDOWN(AG19,0)),1),_Esperanzas!$R$5:$S$18,2,TRUE),0),0),12)</f>
        <v>348</v>
      </c>
      <c r="AI19" s="26">
        <f t="shared" ref="AI19:AI82" si="21">AG19+AC19</f>
        <v>90.416666030883789</v>
      </c>
    </row>
    <row r="20" spans="2:35" x14ac:dyDescent="0.25">
      <c r="B20" s="27">
        <v>75</v>
      </c>
      <c r="C20" s="28">
        <v>14.75</v>
      </c>
      <c r="D20" s="28">
        <f t="shared" si="2"/>
        <v>89.75</v>
      </c>
      <c r="E20" s="28">
        <v>17.833333969116211</v>
      </c>
      <c r="F20" s="28">
        <f t="shared" si="3"/>
        <v>92.833333969116211</v>
      </c>
      <c r="H20" s="30">
        <f t="shared" si="13"/>
        <v>61.5</v>
      </c>
      <c r="I20" s="28">
        <f>I19+(I25-I15)/10</f>
        <v>27.666666030883782</v>
      </c>
      <c r="J20" s="32">
        <f>IFERROR(ROUND((ROUNDDOWN(I20,0)*12)+IFERROR(VLOOKUP(ROUND(I20-(ROUNDDOWN(I20,0)),1),_Esperanzas!$R$5:$S$18,2,TRUE),0),0),12)</f>
        <v>332</v>
      </c>
      <c r="K20" s="28">
        <f t="shared" si="19"/>
        <v>89.166666030883789</v>
      </c>
      <c r="L20" s="28">
        <f>L19+(L25-L15)/10</f>
        <v>30.999999999999993</v>
      </c>
      <c r="M20" s="32">
        <f>IFERROR(ROUND((ROUNDDOWN(L20,0)*12)+IFERROR(VLOOKUP(ROUND(L20-(ROUNDDOWN(L20,0)),1),_Esperanzas!$R$5:$S$18,2,TRUE),0),0),12)</f>
        <v>372</v>
      </c>
      <c r="N20" s="28">
        <f t="shared" si="16"/>
        <v>92.5</v>
      </c>
      <c r="W20" s="27">
        <v>75</v>
      </c>
      <c r="X20" s="28">
        <v>12.75</v>
      </c>
      <c r="Y20" s="28">
        <v>87.75</v>
      </c>
      <c r="Z20" s="28">
        <v>15.833333015441895</v>
      </c>
      <c r="AA20" s="28">
        <v>90.833333015441895</v>
      </c>
      <c r="AC20" s="30">
        <f t="shared" si="14"/>
        <v>61.5</v>
      </c>
      <c r="AD20" s="28">
        <f>AD19+(AD25-AD15)/10</f>
        <v>25.583333969116204</v>
      </c>
      <c r="AE20" s="32">
        <f>IFERROR(ROUND((ROUNDDOWN(AD20,0)*12)+IFERROR(VLOOKUP(ROUND(AD20-(ROUNDDOWN(AD20,0)),1),_Esperanzas!$R$5:$S$18,2,TRUE),0),0),12)</f>
        <v>307</v>
      </c>
      <c r="AF20" s="28">
        <f t="shared" si="20"/>
        <v>87.083333969116211</v>
      </c>
      <c r="AG20" s="28">
        <f>AG19+(AG25-AG15)/10</f>
        <v>28.916666030883782</v>
      </c>
      <c r="AH20" s="32">
        <f>IFERROR(ROUND((ROUNDDOWN(AG20,0)*12)+IFERROR(VLOOKUP(ROUND(AG20-(ROUNDDOWN(AG20,0)),1),_Esperanzas!$R$5:$S$18,2,TRUE),0),0),12)</f>
        <v>346</v>
      </c>
      <c r="AI20" s="28">
        <f t="shared" si="21"/>
        <v>90.416666030883789</v>
      </c>
    </row>
    <row r="21" spans="2:35" x14ac:dyDescent="0.25">
      <c r="B21" s="23">
        <v>76</v>
      </c>
      <c r="C21" s="24">
        <v>13.916666984558105</v>
      </c>
      <c r="D21" s="25">
        <f t="shared" si="2"/>
        <v>89.916666984558105</v>
      </c>
      <c r="E21" s="24">
        <v>16.916666030883789</v>
      </c>
      <c r="F21" s="26">
        <f t="shared" si="3"/>
        <v>92.916666030883789</v>
      </c>
      <c r="H21" s="29">
        <f t="shared" si="13"/>
        <v>61.6</v>
      </c>
      <c r="I21" s="25">
        <f>I20+(I25-I15)/10</f>
        <v>27.566666030883781</v>
      </c>
      <c r="J21" s="31">
        <f>IFERROR(ROUND((ROUNDDOWN(I21,0)*12)+IFERROR(VLOOKUP(ROUND(I21-(ROUNDDOWN(I21,0)),1),_Esperanzas!$R$5:$S$18,2,TRUE),0),0),12)</f>
        <v>331</v>
      </c>
      <c r="K21" s="25">
        <f t="shared" si="19"/>
        <v>89.166666030883789</v>
      </c>
      <c r="L21" s="25">
        <f>L20+(L25-L15)/10</f>
        <v>30.899999999999991</v>
      </c>
      <c r="M21" s="31">
        <f>IFERROR(ROUND((ROUNDDOWN(L21,0)*12)+IFERROR(VLOOKUP(ROUND(L21-(ROUNDDOWN(L21,0)),1),_Esperanzas!$R$5:$S$18,2,TRUE),0),0),12)</f>
        <v>370</v>
      </c>
      <c r="N21" s="26">
        <f t="shared" si="16"/>
        <v>92.5</v>
      </c>
      <c r="W21" s="23">
        <v>76</v>
      </c>
      <c r="X21" s="24">
        <v>11.916666984558105</v>
      </c>
      <c r="Y21" s="25">
        <v>87.916666984558105</v>
      </c>
      <c r="Z21" s="24">
        <v>14.916666984558105</v>
      </c>
      <c r="AA21" s="26">
        <v>90.916666984558105</v>
      </c>
      <c r="AC21" s="29">
        <f t="shared" si="14"/>
        <v>61.6</v>
      </c>
      <c r="AD21" s="25">
        <f>AD20+(AD25-AD15)/10</f>
        <v>25.483333969116202</v>
      </c>
      <c r="AE21" s="31">
        <f>IFERROR(ROUND((ROUNDDOWN(AD21,0)*12)+IFERROR(VLOOKUP(ROUND(AD21-(ROUNDDOWN(AD21,0)),1),_Esperanzas!$R$5:$S$18,2,TRUE),0),0),12)</f>
        <v>306</v>
      </c>
      <c r="AF21" s="25">
        <f t="shared" si="20"/>
        <v>87.083333969116211</v>
      </c>
      <c r="AG21" s="25">
        <f>AG20+(AG25-AG15)/10</f>
        <v>28.816666030883781</v>
      </c>
      <c r="AH21" s="31">
        <f>IFERROR(ROUND((ROUNDDOWN(AG21,0)*12)+IFERROR(VLOOKUP(ROUND(AG21-(ROUNDDOWN(AG21,0)),1),_Esperanzas!$R$5:$S$18,2,TRUE),0),0),12)</f>
        <v>345</v>
      </c>
      <c r="AI21" s="26">
        <f t="shared" si="21"/>
        <v>90.416666030883789</v>
      </c>
    </row>
    <row r="22" spans="2:35" ht="15.75" x14ac:dyDescent="0.3">
      <c r="B22" s="27">
        <v>77</v>
      </c>
      <c r="C22" s="28">
        <v>13.083333015441895</v>
      </c>
      <c r="D22" s="28">
        <f t="shared" si="2"/>
        <v>90.083333015441895</v>
      </c>
      <c r="E22" s="28">
        <v>16</v>
      </c>
      <c r="F22" s="28">
        <f t="shared" si="3"/>
        <v>93</v>
      </c>
      <c r="H22" s="30">
        <f t="shared" si="13"/>
        <v>61.7</v>
      </c>
      <c r="I22" s="28">
        <f>I21+(I25-I15)/10</f>
        <v>27.466666030883779</v>
      </c>
      <c r="J22" s="32">
        <f>IFERROR(ROUND((ROUNDDOWN(I22,0)*12)+IFERROR(VLOOKUP(ROUND(I22-(ROUNDDOWN(I22,0)),1),_Esperanzas!$R$5:$S$18,2,TRUE),0),0),12)</f>
        <v>330</v>
      </c>
      <c r="K22" s="28">
        <f t="shared" si="19"/>
        <v>89.166666030883789</v>
      </c>
      <c r="L22" s="28">
        <f>L21+(L25-L15)/10</f>
        <v>30.79999999999999</v>
      </c>
      <c r="M22" s="32">
        <f>IFERROR(ROUND((ROUNDDOWN(L22,0)*12)+IFERROR(VLOOKUP(ROUND(L22-(ROUNDDOWN(L22,0)),1),_Esperanzas!$R$5:$S$18,2,TRUE),0),0),12)</f>
        <v>369</v>
      </c>
      <c r="N22" s="28">
        <f t="shared" si="16"/>
        <v>92.5</v>
      </c>
      <c r="P22" s="156" t="s">
        <v>24</v>
      </c>
      <c r="Q22" s="156"/>
      <c r="R22" s="156"/>
      <c r="S22" s="156"/>
      <c r="W22" s="27">
        <v>77</v>
      </c>
      <c r="X22" s="28">
        <v>11.166666984558105</v>
      </c>
      <c r="Y22" s="28">
        <v>88.166666984558105</v>
      </c>
      <c r="Z22" s="28">
        <v>14</v>
      </c>
      <c r="AA22" s="28">
        <v>91</v>
      </c>
      <c r="AC22" s="30">
        <f t="shared" si="14"/>
        <v>61.7</v>
      </c>
      <c r="AD22" s="28">
        <f>AD21+(AD25-AD15)/10</f>
        <v>25.383333969116201</v>
      </c>
      <c r="AE22" s="32">
        <f>IFERROR(ROUND((ROUNDDOWN(AD22,0)*12)+IFERROR(VLOOKUP(ROUND(AD22-(ROUNDDOWN(AD22,0)),1),_Esperanzas!$R$5:$S$18,2,TRUE),0),0),12)</f>
        <v>304</v>
      </c>
      <c r="AF22" s="28">
        <f t="shared" si="20"/>
        <v>87.083333969116211</v>
      </c>
      <c r="AG22" s="28">
        <f>AG21+(AG25-AG15)/10</f>
        <v>28.716666030883779</v>
      </c>
      <c r="AH22" s="32">
        <f>IFERROR(ROUND((ROUNDDOWN(AG22,0)*12)+IFERROR(VLOOKUP(ROUND(AG22-(ROUNDDOWN(AG22,0)),1),_Esperanzas!$R$5:$S$18,2,TRUE),0),0),12)</f>
        <v>344</v>
      </c>
      <c r="AI22" s="28">
        <f t="shared" si="21"/>
        <v>90.416666030883789</v>
      </c>
    </row>
    <row r="23" spans="2:35" ht="14.65" customHeight="1" x14ac:dyDescent="0.25">
      <c r="B23" s="23">
        <v>78</v>
      </c>
      <c r="C23" s="24">
        <v>12.25</v>
      </c>
      <c r="D23" s="25">
        <f t="shared" si="2"/>
        <v>90.25</v>
      </c>
      <c r="E23" s="24">
        <v>15.083333015441895</v>
      </c>
      <c r="F23" s="26">
        <f t="shared" si="3"/>
        <v>93.083333015441895</v>
      </c>
      <c r="H23" s="29">
        <f t="shared" si="13"/>
        <v>61.8</v>
      </c>
      <c r="I23" s="25">
        <f>I22+(I25-I15)/10</f>
        <v>27.366666030883778</v>
      </c>
      <c r="J23" s="31">
        <f>IFERROR(ROUND((ROUNDDOWN(I23,0)*12)+IFERROR(VLOOKUP(ROUND(I23-(ROUNDDOWN(I23,0)),1),_Esperanzas!$R$5:$S$18,2,TRUE),0),0),12)</f>
        <v>328</v>
      </c>
      <c r="K23" s="25">
        <f t="shared" si="19"/>
        <v>89.166666030883775</v>
      </c>
      <c r="L23" s="25">
        <f>L22+(L25-L15)/10</f>
        <v>30.699999999999989</v>
      </c>
      <c r="M23" s="31">
        <f>IFERROR(ROUND((ROUNDDOWN(L23,0)*12)+IFERROR(VLOOKUP(ROUND(L23-(ROUNDDOWN(L23,0)),1),_Esperanzas!$R$5:$S$18,2,TRUE),0),0),12)</f>
        <v>368</v>
      </c>
      <c r="N23" s="26">
        <f t="shared" si="16"/>
        <v>92.499999999999986</v>
      </c>
      <c r="P23" s="157" t="s">
        <v>25</v>
      </c>
      <c r="Q23" s="87"/>
      <c r="R23" s="88">
        <v>0</v>
      </c>
      <c r="S23" s="88">
        <v>80</v>
      </c>
      <c r="W23" s="23">
        <v>78</v>
      </c>
      <c r="X23" s="24">
        <v>10.333333015441895</v>
      </c>
      <c r="Y23" s="25">
        <v>88.333333015441895</v>
      </c>
      <c r="Z23" s="24">
        <v>13.166666984558105</v>
      </c>
      <c r="AA23" s="26">
        <v>91.166666984558105</v>
      </c>
      <c r="AC23" s="29">
        <f t="shared" si="14"/>
        <v>61.8</v>
      </c>
      <c r="AD23" s="25">
        <f>AD22+(AD25-AD15)/10</f>
        <v>25.2833339691162</v>
      </c>
      <c r="AE23" s="31">
        <f>IFERROR(ROUND((ROUNDDOWN(AD23,0)*12)+IFERROR(VLOOKUP(ROUND(AD23-(ROUNDDOWN(AD23,0)),1),_Esperanzas!$R$5:$S$18,2,TRUE),0),0),12)</f>
        <v>303</v>
      </c>
      <c r="AF23" s="25">
        <f t="shared" si="20"/>
        <v>87.083333969116197</v>
      </c>
      <c r="AG23" s="25">
        <f>AG22+(AG25-AG15)/10</f>
        <v>28.616666030883778</v>
      </c>
      <c r="AH23" s="31">
        <f>IFERROR(ROUND((ROUNDDOWN(AG23,0)*12)+IFERROR(VLOOKUP(ROUND(AG23-(ROUNDDOWN(AG23,0)),1),_Esperanzas!$R$5:$S$18,2,TRUE),0),0),12)</f>
        <v>343</v>
      </c>
      <c r="AI23" s="26">
        <f t="shared" si="21"/>
        <v>90.416666030883775</v>
      </c>
    </row>
    <row r="24" spans="2:35" x14ac:dyDescent="0.25">
      <c r="B24" s="27">
        <v>79</v>
      </c>
      <c r="C24" s="28">
        <v>11.5</v>
      </c>
      <c r="D24" s="28">
        <f t="shared" si="2"/>
        <v>90.5</v>
      </c>
      <c r="E24" s="28">
        <v>14.166666984558105</v>
      </c>
      <c r="F24" s="28">
        <f t="shared" si="3"/>
        <v>93.166666984558105</v>
      </c>
      <c r="H24" s="30">
        <f t="shared" si="13"/>
        <v>61.9</v>
      </c>
      <c r="I24" s="28">
        <f>I23+(I25-I15)/10</f>
        <v>27.266666030883776</v>
      </c>
      <c r="J24" s="32">
        <f>IFERROR(ROUND((ROUNDDOWN(I24,0)*12)+IFERROR(VLOOKUP(ROUND(I24-(ROUNDDOWN(I24,0)),1),_Esperanzas!$R$5:$S$18,2,TRUE),0),0),12)</f>
        <v>327</v>
      </c>
      <c r="K24" s="28">
        <f t="shared" si="19"/>
        <v>89.166666030883775</v>
      </c>
      <c r="L24" s="28">
        <f>L23+(L25-L15)/10</f>
        <v>30.599999999999987</v>
      </c>
      <c r="M24" s="32">
        <f>IFERROR(ROUND((ROUNDDOWN(L24,0)*12)+IFERROR(VLOOKUP(ROUND(L24-(ROUNDDOWN(L24,0)),1),_Esperanzas!$R$5:$S$18,2,TRUE),0),0),12)</f>
        <v>367</v>
      </c>
      <c r="N24" s="28">
        <f t="shared" si="16"/>
        <v>92.499999999999986</v>
      </c>
      <c r="P24" s="157"/>
      <c r="Q24" s="88">
        <v>0</v>
      </c>
      <c r="R24" t="s">
        <v>26</v>
      </c>
      <c r="S24" t="s">
        <v>26</v>
      </c>
      <c r="W24" s="27">
        <v>79</v>
      </c>
      <c r="X24" s="28">
        <v>9.5833330154418945</v>
      </c>
      <c r="Y24" s="28">
        <v>88.583333015441895</v>
      </c>
      <c r="Z24" s="28">
        <v>12.333333015441895</v>
      </c>
      <c r="AA24" s="28">
        <v>91.333333015441895</v>
      </c>
      <c r="AC24" s="30">
        <f t="shared" si="14"/>
        <v>61.9</v>
      </c>
      <c r="AD24" s="28">
        <f>AD23+(AD25-AD15)/10</f>
        <v>25.183333969116198</v>
      </c>
      <c r="AE24" s="32">
        <f>IFERROR(ROUND((ROUNDDOWN(AD24,0)*12)+IFERROR(VLOOKUP(ROUND(AD24-(ROUNDDOWN(AD24,0)),1),_Esperanzas!$R$5:$S$18,2,TRUE),0),0),12)</f>
        <v>302</v>
      </c>
      <c r="AF24" s="28">
        <f t="shared" si="20"/>
        <v>87.083333969116197</v>
      </c>
      <c r="AG24" s="28">
        <f>AG23+(AG25-AG15)/10</f>
        <v>28.516666030883776</v>
      </c>
      <c r="AH24" s="32">
        <f>IFERROR(ROUND((ROUNDDOWN(AG24,0)*12)+IFERROR(VLOOKUP(ROUND(AG24-(ROUNDDOWN(AG24,0)),1),_Esperanzas!$R$5:$S$18,2,TRUE),0),0),12)</f>
        <v>342</v>
      </c>
      <c r="AI24" s="28">
        <f t="shared" si="21"/>
        <v>90.416666030883775</v>
      </c>
    </row>
    <row r="25" spans="2:35" x14ac:dyDescent="0.25">
      <c r="B25" s="23">
        <v>80</v>
      </c>
      <c r="C25" s="24">
        <v>10.75</v>
      </c>
      <c r="D25" s="25">
        <f t="shared" si="2"/>
        <v>90.75</v>
      </c>
      <c r="E25" s="24">
        <v>13.333333015441895</v>
      </c>
      <c r="F25" s="26">
        <f t="shared" si="3"/>
        <v>93.333333015441895</v>
      </c>
      <c r="H25" s="29">
        <f t="shared" si="13"/>
        <v>62</v>
      </c>
      <c r="I25" s="25">
        <f>VLOOKUP($H25,$B$5:$F$55,2,0)</f>
        <v>27.166666030883789</v>
      </c>
      <c r="J25" s="31">
        <f>IFERROR(ROUND((ROUNDDOWN(I25,0)*12)+IFERROR(VLOOKUP(ROUND(I25-(ROUNDDOWN(I25,0)),1),_Esperanzas!$R$5:$S$18,2,TRUE),0),0),12)</f>
        <v>326</v>
      </c>
      <c r="K25" s="25">
        <f t="shared" si="19"/>
        <v>89.166666030883789</v>
      </c>
      <c r="L25" s="25">
        <f>VLOOKUP($H25,$B$5:$F$55,4,0)</f>
        <v>30.5</v>
      </c>
      <c r="M25" s="31">
        <f>IFERROR(ROUND((ROUNDDOWN(L25,0)*12)+IFERROR(VLOOKUP(ROUND(L25-(ROUNDDOWN(L25,0)),1),_Esperanzas!$R$5:$S$18,2,TRUE),0),0),12)</f>
        <v>366</v>
      </c>
      <c r="N25" s="26">
        <f t="shared" si="16"/>
        <v>92.5</v>
      </c>
      <c r="P25" s="157"/>
      <c r="Q25" s="88">
        <v>500000</v>
      </c>
      <c r="R25" t="s">
        <v>26</v>
      </c>
      <c r="S25" t="s">
        <v>27</v>
      </c>
      <c r="W25" s="23">
        <v>80</v>
      </c>
      <c r="X25" s="24">
        <v>8.9166669845581055</v>
      </c>
      <c r="Y25" s="25">
        <v>88.916666984558105</v>
      </c>
      <c r="Z25" s="24">
        <v>11.5</v>
      </c>
      <c r="AA25" s="26">
        <v>91.5</v>
      </c>
      <c r="AC25" s="29">
        <f t="shared" si="14"/>
        <v>62</v>
      </c>
      <c r="AD25" s="25">
        <f>VLOOKUP($AC25,$W$5:$AA$55,2,0)</f>
        <v>25.083333969116211</v>
      </c>
      <c r="AE25" s="31">
        <f>IFERROR(ROUND((ROUNDDOWN(AD25,0)*12)+IFERROR(VLOOKUP(ROUND(AD25-(ROUNDDOWN(AD25,0)),1),_Esperanzas!$R$5:$S$18,2,TRUE),0),0),12)</f>
        <v>301</v>
      </c>
      <c r="AF25" s="25">
        <f t="shared" si="20"/>
        <v>87.083333969116211</v>
      </c>
      <c r="AG25" s="25">
        <f>VLOOKUP($AC25,$W$5:$AA$55,4,0)</f>
        <v>28.416666030883789</v>
      </c>
      <c r="AH25" s="31">
        <f>IFERROR(ROUND((ROUNDDOWN(AG25,0)*12)+IFERROR(VLOOKUP(ROUND(AG25-(ROUNDDOWN(AG25,0)),1),_Esperanzas!$R$5:$S$18,2,TRUE),0),0),12)</f>
        <v>340</v>
      </c>
      <c r="AI25" s="26">
        <f t="shared" si="21"/>
        <v>90.416666030883789</v>
      </c>
    </row>
    <row r="26" spans="2:35" x14ac:dyDescent="0.25">
      <c r="B26" s="27">
        <v>81</v>
      </c>
      <c r="C26" s="28">
        <v>10</v>
      </c>
      <c r="D26" s="28">
        <f t="shared" si="2"/>
        <v>91</v>
      </c>
      <c r="E26" s="28">
        <v>12.5</v>
      </c>
      <c r="F26" s="28">
        <f t="shared" si="3"/>
        <v>93.5</v>
      </c>
      <c r="H26" s="30">
        <f t="shared" si="13"/>
        <v>62.1</v>
      </c>
      <c r="I26" s="28">
        <f>I25+(I35-I25)/10</f>
        <v>27.066666030883788</v>
      </c>
      <c r="J26" s="32">
        <f>IFERROR(ROUND((ROUNDDOWN(I26,0)*12)+IFERROR(VLOOKUP(ROUND(I26-(ROUNDDOWN(I26,0)),1),_Esperanzas!$R$5:$S$18,2,TRUE),0),0),12)</f>
        <v>325</v>
      </c>
      <c r="K26" s="28">
        <f t="shared" si="19"/>
        <v>89.166666030883789</v>
      </c>
      <c r="L26" s="28">
        <f>L25+(L35-L25)/10</f>
        <v>30.4</v>
      </c>
      <c r="M26" s="32">
        <f>IFERROR(ROUND((ROUNDDOWN(L26,0)*12)+IFERROR(VLOOKUP(ROUND(L26-(ROUNDDOWN(L26,0)),1),_Esperanzas!$R$5:$S$18,2,TRUE),0),0),12)</f>
        <v>364</v>
      </c>
      <c r="N26" s="28">
        <f t="shared" si="16"/>
        <v>92.5</v>
      </c>
      <c r="W26" s="27">
        <v>81</v>
      </c>
      <c r="X26" s="28">
        <v>8.25</v>
      </c>
      <c r="Y26" s="28">
        <v>89.25</v>
      </c>
      <c r="Z26" s="28">
        <v>10.666666984558105</v>
      </c>
      <c r="AA26" s="28">
        <v>91.666666984558105</v>
      </c>
      <c r="AC26" s="30">
        <f t="shared" si="14"/>
        <v>62.1</v>
      </c>
      <c r="AD26" s="28">
        <f>AD25+(AD35-AD25)/10</f>
        <v>24.98333396911621</v>
      </c>
      <c r="AE26" s="32">
        <f>IFERROR(ROUND((ROUNDDOWN(AD26,0)*12)+IFERROR(VLOOKUP(ROUND(AD26-(ROUNDDOWN(AD26,0)),1),_Esperanzas!$R$5:$S$18,2,TRUE),0),0),12)</f>
        <v>300</v>
      </c>
      <c r="AF26" s="28">
        <f t="shared" si="20"/>
        <v>87.083333969116211</v>
      </c>
      <c r="AG26" s="28">
        <f>AG25+(AG35-AG25)/10</f>
        <v>28.316666030883788</v>
      </c>
      <c r="AH26" s="32">
        <f>IFERROR(ROUND((ROUNDDOWN(AG26,0)*12)+IFERROR(VLOOKUP(ROUND(AG26-(ROUNDDOWN(AG26,0)),1),_Esperanzas!$R$5:$S$18,2,TRUE),0),0),12)</f>
        <v>339</v>
      </c>
      <c r="AI26" s="28">
        <f t="shared" si="21"/>
        <v>90.416666030883789</v>
      </c>
    </row>
    <row r="27" spans="2:35" x14ac:dyDescent="0.25">
      <c r="B27" s="23">
        <v>82</v>
      </c>
      <c r="C27" s="24">
        <v>9.3333330154418945</v>
      </c>
      <c r="D27" s="25">
        <f t="shared" si="2"/>
        <v>91.333333015441895</v>
      </c>
      <c r="E27" s="24">
        <v>11.666666984558105</v>
      </c>
      <c r="F27" s="26">
        <f t="shared" si="3"/>
        <v>93.666666984558105</v>
      </c>
      <c r="H27" s="29">
        <f t="shared" si="13"/>
        <v>62.2</v>
      </c>
      <c r="I27" s="25">
        <f>I26+(I35-I25)/10</f>
        <v>26.966666030883786</v>
      </c>
      <c r="J27" s="31">
        <f>IFERROR(ROUND((ROUNDDOWN(I27,0)*12)+IFERROR(VLOOKUP(ROUND(I27-(ROUNDDOWN(I27,0)),1),_Esperanzas!$R$5:$S$18,2,TRUE),0),0),12)</f>
        <v>324</v>
      </c>
      <c r="K27" s="25">
        <f t="shared" si="19"/>
        <v>89.166666030883789</v>
      </c>
      <c r="L27" s="25">
        <f>L26+(L35-L25)/10</f>
        <v>30.299999999999997</v>
      </c>
      <c r="M27" s="31">
        <f>IFERROR(ROUND((ROUNDDOWN(L27,0)*12)+IFERROR(VLOOKUP(ROUND(L27-(ROUNDDOWN(L27,0)),1),_Esperanzas!$R$5:$S$18,2,TRUE),0),0),12)</f>
        <v>363</v>
      </c>
      <c r="N27" s="26">
        <f t="shared" si="16"/>
        <v>92.5</v>
      </c>
      <c r="R27" t="s">
        <v>27</v>
      </c>
      <c r="S27" s="76" t="s">
        <v>28</v>
      </c>
      <c r="W27" s="23">
        <v>82</v>
      </c>
      <c r="X27" s="24">
        <v>7.6666665077209473</v>
      </c>
      <c r="Y27" s="25">
        <v>89.666666507720947</v>
      </c>
      <c r="Z27" s="24">
        <v>9.9166669845581055</v>
      </c>
      <c r="AA27" s="26">
        <v>91.916666984558105</v>
      </c>
      <c r="AC27" s="29">
        <f t="shared" si="14"/>
        <v>62.2</v>
      </c>
      <c r="AD27" s="25">
        <f>AD26+(AD35-AD25)/10</f>
        <v>24.883333969116208</v>
      </c>
      <c r="AE27" s="31">
        <f>IFERROR(ROUND((ROUNDDOWN(AD27,0)*12)+IFERROR(VLOOKUP(ROUND(AD27-(ROUNDDOWN(AD27,0)),1),_Esperanzas!$R$5:$S$18,2,TRUE),0),0),12)</f>
        <v>298</v>
      </c>
      <c r="AF27" s="25">
        <f t="shared" si="20"/>
        <v>87.083333969116211</v>
      </c>
      <c r="AG27" s="25">
        <f>AG26+(AG35-AG25)/10</f>
        <v>28.216666030883786</v>
      </c>
      <c r="AH27" s="31">
        <f>IFERROR(ROUND((ROUNDDOWN(AG27,0)*12)+IFERROR(VLOOKUP(ROUND(AG27-(ROUNDDOWN(AG27,0)),1),_Esperanzas!$R$5:$S$18,2,TRUE),0),0),12)</f>
        <v>338</v>
      </c>
      <c r="AI27" s="26">
        <f t="shared" si="21"/>
        <v>90.416666030883789</v>
      </c>
    </row>
    <row r="28" spans="2:35" x14ac:dyDescent="0.25">
      <c r="B28" s="27">
        <v>83</v>
      </c>
      <c r="C28" s="28">
        <v>8.6666669845581055</v>
      </c>
      <c r="D28" s="28">
        <f t="shared" si="2"/>
        <v>91.666666984558105</v>
      </c>
      <c r="E28" s="28">
        <v>10.916666984558105</v>
      </c>
      <c r="F28" s="28">
        <f t="shared" si="3"/>
        <v>93.916666984558105</v>
      </c>
      <c r="H28" s="30">
        <f t="shared" si="13"/>
        <v>62.3</v>
      </c>
      <c r="I28" s="28">
        <f>I27+(I35-I25)/10</f>
        <v>26.866666030883785</v>
      </c>
      <c r="J28" s="32">
        <f>IFERROR(ROUND((ROUNDDOWN(I28,0)*12)+IFERROR(VLOOKUP(ROUND(I28-(ROUNDDOWN(I28,0)),1),_Esperanzas!$R$5:$S$18,2,TRUE),0),0),12)</f>
        <v>322</v>
      </c>
      <c r="K28" s="28">
        <f t="shared" si="19"/>
        <v>89.166666030883789</v>
      </c>
      <c r="L28" s="28">
        <f>L27+(L35-L25)/10</f>
        <v>30.199999999999996</v>
      </c>
      <c r="M28" s="32">
        <f>IFERROR(ROUND((ROUNDDOWN(L28,0)*12)+IFERROR(VLOOKUP(ROUND(L28-(ROUNDDOWN(L28,0)),1),_Esperanzas!$R$5:$S$18,2,TRUE),0),0),12)</f>
        <v>362</v>
      </c>
      <c r="N28" s="28">
        <f t="shared" si="16"/>
        <v>92.5</v>
      </c>
      <c r="R28" t="s">
        <v>26</v>
      </c>
      <c r="S28" s="76" t="s">
        <v>29</v>
      </c>
      <c r="W28" s="27">
        <v>83</v>
      </c>
      <c r="X28" s="28">
        <v>7.0833334922790527</v>
      </c>
      <c r="Y28" s="28">
        <v>90.083333492279053</v>
      </c>
      <c r="Z28" s="28">
        <v>9.1666669845581055</v>
      </c>
      <c r="AA28" s="28">
        <v>92.166666984558105</v>
      </c>
      <c r="AC28" s="30">
        <f t="shared" si="14"/>
        <v>62.3</v>
      </c>
      <c r="AD28" s="28">
        <f>AD27+(AD35-AD25)/10</f>
        <v>24.783333969116207</v>
      </c>
      <c r="AE28" s="32">
        <f>IFERROR(ROUND((ROUNDDOWN(AD28,0)*12)+IFERROR(VLOOKUP(ROUND(AD28-(ROUNDDOWN(AD28,0)),1),_Esperanzas!$R$5:$S$18,2,TRUE),0),0),12)</f>
        <v>297</v>
      </c>
      <c r="AF28" s="28">
        <f t="shared" si="20"/>
        <v>87.083333969116211</v>
      </c>
      <c r="AG28" s="28">
        <f>AG27+(AG35-AG25)/10</f>
        <v>28.116666030883785</v>
      </c>
      <c r="AH28" s="32">
        <f>IFERROR(ROUND((ROUNDDOWN(AG28,0)*12)+IFERROR(VLOOKUP(ROUND(AG28-(ROUNDDOWN(AG28,0)),1),_Esperanzas!$R$5:$S$18,2,TRUE),0),0),12)</f>
        <v>337</v>
      </c>
      <c r="AI28" s="28">
        <f t="shared" si="21"/>
        <v>90.416666030883789</v>
      </c>
    </row>
    <row r="29" spans="2:35" x14ac:dyDescent="0.25">
      <c r="B29" s="23">
        <v>84</v>
      </c>
      <c r="C29" s="24">
        <v>8.0833330154418945</v>
      </c>
      <c r="D29" s="25">
        <f t="shared" si="2"/>
        <v>92.083333015441895</v>
      </c>
      <c r="E29" s="24">
        <v>10.166666984558105</v>
      </c>
      <c r="F29" s="26">
        <f t="shared" si="3"/>
        <v>94.166666984558105</v>
      </c>
      <c r="H29" s="29">
        <f t="shared" si="13"/>
        <v>62.4</v>
      </c>
      <c r="I29" s="25">
        <f>I28+(I35-I25)/10</f>
        <v>26.766666030883783</v>
      </c>
      <c r="J29" s="31">
        <f>IFERROR(ROUND((ROUNDDOWN(I29,0)*12)+IFERROR(VLOOKUP(ROUND(I29-(ROUNDDOWN(I29,0)),1),_Esperanzas!$R$5:$S$18,2,TRUE),0),0),12)</f>
        <v>321</v>
      </c>
      <c r="K29" s="25">
        <f t="shared" si="19"/>
        <v>89.166666030883789</v>
      </c>
      <c r="L29" s="25">
        <f>L28+(L35-L25)/10</f>
        <v>30.099999999999994</v>
      </c>
      <c r="M29" s="31">
        <f>IFERROR(ROUND((ROUNDDOWN(L29,0)*12)+IFERROR(VLOOKUP(ROUND(L29-(ROUNDDOWN(L29,0)),1),_Esperanzas!$R$5:$S$18,2,TRUE),0),0),12)</f>
        <v>361</v>
      </c>
      <c r="N29" s="26">
        <f t="shared" si="16"/>
        <v>92.5</v>
      </c>
      <c r="W29" s="23">
        <v>84</v>
      </c>
      <c r="X29" s="24">
        <v>6.5</v>
      </c>
      <c r="Y29" s="25">
        <v>90.5</v>
      </c>
      <c r="Z29" s="24">
        <v>8.4166669845581055</v>
      </c>
      <c r="AA29" s="26">
        <v>92.416666984558105</v>
      </c>
      <c r="AC29" s="29">
        <f t="shared" si="14"/>
        <v>62.4</v>
      </c>
      <c r="AD29" s="25">
        <f>AD28+(AD35-AD25)/10</f>
        <v>24.683333969116205</v>
      </c>
      <c r="AE29" s="31">
        <f>IFERROR(ROUND((ROUNDDOWN(AD29,0)*12)+IFERROR(VLOOKUP(ROUND(AD29-(ROUNDDOWN(AD29,0)),1),_Esperanzas!$R$5:$S$18,2,TRUE),0),0),12)</f>
        <v>296</v>
      </c>
      <c r="AF29" s="25">
        <f t="shared" si="20"/>
        <v>87.083333969116211</v>
      </c>
      <c r="AG29" s="25">
        <f>AG28+(AG35-AG25)/10</f>
        <v>28.016666030883783</v>
      </c>
      <c r="AH29" s="31">
        <f>IFERROR(ROUND((ROUNDDOWN(AG29,0)*12)+IFERROR(VLOOKUP(ROUND(AG29-(ROUNDDOWN(AG29,0)),1),_Esperanzas!$R$5:$S$18,2,TRUE),0),0),12)</f>
        <v>336</v>
      </c>
      <c r="AI29" s="26">
        <f t="shared" si="21"/>
        <v>90.416666030883789</v>
      </c>
    </row>
    <row r="30" spans="2:35" x14ac:dyDescent="0.25">
      <c r="B30" s="27">
        <v>85</v>
      </c>
      <c r="C30" s="28">
        <v>7.5833334922790527</v>
      </c>
      <c r="D30" s="28">
        <f t="shared" si="2"/>
        <v>92.583333492279053</v>
      </c>
      <c r="E30" s="28">
        <v>9.4166669845581055</v>
      </c>
      <c r="F30" s="28">
        <f t="shared" si="3"/>
        <v>94.416666984558105</v>
      </c>
      <c r="H30" s="30">
        <f t="shared" si="13"/>
        <v>62.5</v>
      </c>
      <c r="I30" s="28">
        <f>I29+(I35-I25)/10</f>
        <v>26.666666030883782</v>
      </c>
      <c r="J30" s="32">
        <f>IFERROR(ROUND((ROUNDDOWN(I30,0)*12)+IFERROR(VLOOKUP(ROUND(I30-(ROUNDDOWN(I30,0)),1),_Esperanzas!$R$5:$S$18,2,TRUE),0),0),12)</f>
        <v>320</v>
      </c>
      <c r="K30" s="28">
        <f t="shared" si="19"/>
        <v>89.166666030883789</v>
      </c>
      <c r="L30" s="28">
        <f>L29+(L35-L25)/10</f>
        <v>29.999999999999993</v>
      </c>
      <c r="M30" s="32">
        <f>IFERROR(ROUND((ROUNDDOWN(L30,0)*12)+IFERROR(VLOOKUP(ROUND(L30-(ROUNDDOWN(L30,0)),1),_Esperanzas!$R$5:$S$18,2,TRUE),0),0),12)</f>
        <v>360</v>
      </c>
      <c r="N30" s="28">
        <f t="shared" si="16"/>
        <v>92.5</v>
      </c>
      <c r="W30" s="27">
        <v>85</v>
      </c>
      <c r="X30" s="28">
        <v>6</v>
      </c>
      <c r="Y30" s="28">
        <v>91</v>
      </c>
      <c r="Z30" s="28">
        <v>7.8333334922790527</v>
      </c>
      <c r="AA30" s="28">
        <v>92.833333492279053</v>
      </c>
      <c r="AC30" s="30">
        <f t="shared" si="14"/>
        <v>62.5</v>
      </c>
      <c r="AD30" s="28">
        <f>AD29+(AD35-AD25)/10</f>
        <v>24.583333969116204</v>
      </c>
      <c r="AE30" s="32">
        <f>IFERROR(ROUND((ROUNDDOWN(AD30,0)*12)+IFERROR(VLOOKUP(ROUND(AD30-(ROUNDDOWN(AD30,0)),1),_Esperanzas!$R$5:$S$18,2,TRUE),0),0),12)</f>
        <v>295</v>
      </c>
      <c r="AF30" s="28">
        <f t="shared" si="20"/>
        <v>87.083333969116211</v>
      </c>
      <c r="AG30" s="28">
        <f>AG29+(AG35-AG25)/10</f>
        <v>27.916666030883782</v>
      </c>
      <c r="AH30" s="32">
        <f>IFERROR(ROUND((ROUNDDOWN(AG30,0)*12)+IFERROR(VLOOKUP(ROUND(AG30-(ROUNDDOWN(AG30,0)),1),_Esperanzas!$R$5:$S$18,2,TRUE),0),0),12)</f>
        <v>334</v>
      </c>
      <c r="AI30" s="28">
        <f t="shared" si="21"/>
        <v>90.416666030883789</v>
      </c>
    </row>
    <row r="31" spans="2:35" x14ac:dyDescent="0.25">
      <c r="B31" s="23">
        <v>86</v>
      </c>
      <c r="C31" s="24">
        <v>7.0833334922790527</v>
      </c>
      <c r="D31" s="25">
        <f t="shared" si="2"/>
        <v>93.083333492279053</v>
      </c>
      <c r="E31" s="24">
        <v>8.75</v>
      </c>
      <c r="F31" s="26">
        <f t="shared" si="3"/>
        <v>94.75</v>
      </c>
      <c r="H31" s="29">
        <f t="shared" si="13"/>
        <v>62.6</v>
      </c>
      <c r="I31" s="25">
        <f>I30+(I35-I25)/10</f>
        <v>26.566666030883781</v>
      </c>
      <c r="J31" s="31">
        <f>IFERROR(ROUND((ROUNDDOWN(I31,0)*12)+IFERROR(VLOOKUP(ROUND(I31-(ROUNDDOWN(I31,0)),1),_Esperanzas!$R$5:$S$18,2,TRUE),0),0),12)</f>
        <v>319</v>
      </c>
      <c r="K31" s="25">
        <f t="shared" si="19"/>
        <v>89.166666030883789</v>
      </c>
      <c r="L31" s="25">
        <f>L30+(L35-L25)/10</f>
        <v>29.899999999999991</v>
      </c>
      <c r="M31" s="31">
        <f>IFERROR(ROUND((ROUNDDOWN(L31,0)*12)+IFERROR(VLOOKUP(ROUND(L31-(ROUNDDOWN(L31,0)),1),_Esperanzas!$R$5:$S$18,2,TRUE),0),0),12)</f>
        <v>358</v>
      </c>
      <c r="N31" s="26">
        <f t="shared" si="16"/>
        <v>92.5</v>
      </c>
      <c r="W31" s="23">
        <v>86</v>
      </c>
      <c r="X31" s="24">
        <v>5.5833334922790527</v>
      </c>
      <c r="Y31" s="25">
        <v>91.583333492279053</v>
      </c>
      <c r="Z31" s="24">
        <v>7.1666665077209473</v>
      </c>
      <c r="AA31" s="26">
        <v>93.166666507720947</v>
      </c>
      <c r="AC31" s="29">
        <f t="shared" si="14"/>
        <v>62.6</v>
      </c>
      <c r="AD31" s="25">
        <f>AD30+(AD35-AD25)/10</f>
        <v>24.483333969116202</v>
      </c>
      <c r="AE31" s="31">
        <f>IFERROR(ROUND((ROUNDDOWN(AD31,0)*12)+IFERROR(VLOOKUP(ROUND(AD31-(ROUNDDOWN(AD31,0)),1),_Esperanzas!$R$5:$S$18,2,TRUE),0),0),12)</f>
        <v>294</v>
      </c>
      <c r="AF31" s="25">
        <f t="shared" si="20"/>
        <v>87.083333969116211</v>
      </c>
      <c r="AG31" s="25">
        <f>AG30+(AG35-AG25)/10</f>
        <v>27.816666030883781</v>
      </c>
      <c r="AH31" s="31">
        <f>IFERROR(ROUND((ROUNDDOWN(AG31,0)*12)+IFERROR(VLOOKUP(ROUND(AG31-(ROUNDDOWN(AG31,0)),1),_Esperanzas!$R$5:$S$18,2,TRUE),0),0),12)</f>
        <v>333</v>
      </c>
      <c r="AI31" s="26">
        <f t="shared" si="21"/>
        <v>90.416666030883789</v>
      </c>
    </row>
    <row r="32" spans="2:35" x14ac:dyDescent="0.25">
      <c r="B32" s="27">
        <v>87</v>
      </c>
      <c r="C32" s="28">
        <v>6.5833334922790527</v>
      </c>
      <c r="D32" s="28">
        <f t="shared" si="2"/>
        <v>93.583333492279053</v>
      </c>
      <c r="E32" s="28">
        <v>8.1666669845581055</v>
      </c>
      <c r="F32" s="28">
        <f t="shared" si="3"/>
        <v>95.166666984558105</v>
      </c>
      <c r="H32" s="30">
        <f t="shared" si="13"/>
        <v>62.7</v>
      </c>
      <c r="I32" s="28">
        <f>I31+(I35-I25)/10</f>
        <v>26.466666030883779</v>
      </c>
      <c r="J32" s="32">
        <f>IFERROR(ROUND((ROUNDDOWN(I32,0)*12)+IFERROR(VLOOKUP(ROUND(I32-(ROUNDDOWN(I32,0)),1),_Esperanzas!$R$5:$S$18,2,TRUE),0),0),12)</f>
        <v>318</v>
      </c>
      <c r="K32" s="28">
        <f t="shared" si="19"/>
        <v>89.166666030883789</v>
      </c>
      <c r="L32" s="28">
        <f>L31+(L35-L25)/10</f>
        <v>29.79999999999999</v>
      </c>
      <c r="M32" s="32">
        <f>IFERROR(ROUND((ROUNDDOWN(L32,0)*12)+IFERROR(VLOOKUP(ROUND(L32-(ROUNDDOWN(L32,0)),1),_Esperanzas!$R$5:$S$18,2,TRUE),0),0),12)</f>
        <v>357</v>
      </c>
      <c r="N32" s="28">
        <f t="shared" si="16"/>
        <v>92.5</v>
      </c>
      <c r="W32" s="27">
        <v>87</v>
      </c>
      <c r="X32" s="28">
        <v>5.1666665077209473</v>
      </c>
      <c r="Y32" s="28">
        <v>92.166666507720947</v>
      </c>
      <c r="Z32" s="28">
        <v>6.5833334922790527</v>
      </c>
      <c r="AA32" s="28">
        <v>93.583333492279053</v>
      </c>
      <c r="AC32" s="30">
        <f t="shared" si="14"/>
        <v>62.7</v>
      </c>
      <c r="AD32" s="28">
        <f>AD31+(AD35-AD25)/10</f>
        <v>24.383333969116201</v>
      </c>
      <c r="AE32" s="32">
        <f>IFERROR(ROUND((ROUNDDOWN(AD32,0)*12)+IFERROR(VLOOKUP(ROUND(AD32-(ROUNDDOWN(AD32,0)),1),_Esperanzas!$R$5:$S$18,2,TRUE),0),0),12)</f>
        <v>292</v>
      </c>
      <c r="AF32" s="28">
        <f t="shared" si="20"/>
        <v>87.083333969116211</v>
      </c>
      <c r="AG32" s="28">
        <f>AG31+(AG35-AG25)/10</f>
        <v>27.716666030883779</v>
      </c>
      <c r="AH32" s="32">
        <f>IFERROR(ROUND((ROUNDDOWN(AG32,0)*12)+IFERROR(VLOOKUP(ROUND(AG32-(ROUNDDOWN(AG32,0)),1),_Esperanzas!$R$5:$S$18,2,TRUE),0),0),12)</f>
        <v>332</v>
      </c>
      <c r="AI32" s="28">
        <f t="shared" si="21"/>
        <v>90.416666030883789</v>
      </c>
    </row>
    <row r="33" spans="2:35" x14ac:dyDescent="0.25">
      <c r="B33" s="23">
        <v>88</v>
      </c>
      <c r="C33" s="24">
        <v>6.1666665077209473</v>
      </c>
      <c r="D33" s="25">
        <f t="shared" si="2"/>
        <v>94.166666507720947</v>
      </c>
      <c r="E33" s="24">
        <v>7.5</v>
      </c>
      <c r="F33" s="26">
        <f t="shared" si="3"/>
        <v>95.5</v>
      </c>
      <c r="H33" s="29">
        <f t="shared" si="13"/>
        <v>62.8</v>
      </c>
      <c r="I33" s="25">
        <f>I32+(I35-I25)/10</f>
        <v>26.366666030883778</v>
      </c>
      <c r="J33" s="31">
        <f>IFERROR(ROUND((ROUNDDOWN(I33,0)*12)+IFERROR(VLOOKUP(ROUND(I33-(ROUNDDOWN(I33,0)),1),_Esperanzas!$R$5:$S$18,2,TRUE),0),0),12)</f>
        <v>316</v>
      </c>
      <c r="K33" s="25">
        <f t="shared" si="19"/>
        <v>89.166666030883775</v>
      </c>
      <c r="L33" s="25">
        <f>L32+(L35-L25)/10</f>
        <v>29.699999999999989</v>
      </c>
      <c r="M33" s="31">
        <f>IFERROR(ROUND((ROUNDDOWN(L33,0)*12)+IFERROR(VLOOKUP(ROUND(L33-(ROUNDDOWN(L33,0)),1),_Esperanzas!$R$5:$S$18,2,TRUE),0),0),12)</f>
        <v>356</v>
      </c>
      <c r="N33" s="26">
        <f t="shared" si="16"/>
        <v>92.499999999999986</v>
      </c>
      <c r="W33" s="23">
        <v>88</v>
      </c>
      <c r="X33" s="24">
        <v>4.8333334922790527</v>
      </c>
      <c r="Y33" s="25">
        <v>92.833333492279053</v>
      </c>
      <c r="Z33" s="24">
        <v>6.0833334922790527</v>
      </c>
      <c r="AA33" s="26">
        <v>94.083333492279053</v>
      </c>
      <c r="AC33" s="29">
        <f t="shared" si="14"/>
        <v>62.8</v>
      </c>
      <c r="AD33" s="25">
        <f>AD32+(AD35-AD25)/10</f>
        <v>24.2833339691162</v>
      </c>
      <c r="AE33" s="31">
        <f>IFERROR(ROUND((ROUNDDOWN(AD33,0)*12)+IFERROR(VLOOKUP(ROUND(AD33-(ROUNDDOWN(AD33,0)),1),_Esperanzas!$R$5:$S$18,2,TRUE),0),0),12)</f>
        <v>291</v>
      </c>
      <c r="AF33" s="25">
        <f t="shared" si="20"/>
        <v>87.083333969116197</v>
      </c>
      <c r="AG33" s="25">
        <f>AG32+(AG35-AG25)/10</f>
        <v>27.616666030883778</v>
      </c>
      <c r="AH33" s="31">
        <f>IFERROR(ROUND((ROUNDDOWN(AG33,0)*12)+IFERROR(VLOOKUP(ROUND(AG33-(ROUNDDOWN(AG33,0)),1),_Esperanzas!$R$5:$S$18,2,TRUE),0),0),12)</f>
        <v>331</v>
      </c>
      <c r="AI33" s="26">
        <f t="shared" si="21"/>
        <v>90.416666030883775</v>
      </c>
    </row>
    <row r="34" spans="2:35" x14ac:dyDescent="0.25">
      <c r="B34" s="27">
        <v>89</v>
      </c>
      <c r="C34" s="28">
        <v>5.75</v>
      </c>
      <c r="D34" s="28">
        <f t="shared" si="2"/>
        <v>94.75</v>
      </c>
      <c r="E34" s="28">
        <v>7</v>
      </c>
      <c r="F34" s="28">
        <f t="shared" si="3"/>
        <v>96</v>
      </c>
      <c r="H34" s="30">
        <f t="shared" si="13"/>
        <v>62.9</v>
      </c>
      <c r="I34" s="28">
        <f>I33+(I35-I25)/10</f>
        <v>26.266666030883776</v>
      </c>
      <c r="J34" s="32">
        <f>IFERROR(ROUND((ROUNDDOWN(I34,0)*12)+IFERROR(VLOOKUP(ROUND(I34-(ROUNDDOWN(I34,0)),1),_Esperanzas!$R$5:$S$18,2,TRUE),0),0),12)</f>
        <v>315</v>
      </c>
      <c r="K34" s="28">
        <f t="shared" si="19"/>
        <v>89.166666030883775</v>
      </c>
      <c r="L34" s="28">
        <f>L33+(L35-L25)/10</f>
        <v>29.599999999999987</v>
      </c>
      <c r="M34" s="32">
        <f>IFERROR(ROUND((ROUNDDOWN(L34,0)*12)+IFERROR(VLOOKUP(ROUND(L34-(ROUNDDOWN(L34,0)),1),_Esperanzas!$R$5:$S$18,2,TRUE),0),0),12)</f>
        <v>355</v>
      </c>
      <c r="N34" s="28">
        <f t="shared" si="16"/>
        <v>92.499999999999986</v>
      </c>
      <c r="W34" s="27">
        <v>89</v>
      </c>
      <c r="X34" s="28">
        <v>4.5</v>
      </c>
      <c r="Y34" s="28">
        <v>93.5</v>
      </c>
      <c r="Z34" s="28">
        <v>5.5833334922790527</v>
      </c>
      <c r="AA34" s="28">
        <v>94.583333492279053</v>
      </c>
      <c r="AC34" s="30">
        <f t="shared" si="14"/>
        <v>62.9</v>
      </c>
      <c r="AD34" s="28">
        <f>AD33+(AD35-AD25)/10</f>
        <v>24.183333969116198</v>
      </c>
      <c r="AE34" s="32">
        <f>IFERROR(ROUND((ROUNDDOWN(AD34,0)*12)+IFERROR(VLOOKUP(ROUND(AD34-(ROUNDDOWN(AD34,0)),1),_Esperanzas!$R$5:$S$18,2,TRUE),0),0),12)</f>
        <v>290</v>
      </c>
      <c r="AF34" s="28">
        <f t="shared" si="20"/>
        <v>87.083333969116197</v>
      </c>
      <c r="AG34" s="28">
        <f>AG33+(AG35-AG25)/10</f>
        <v>27.516666030883776</v>
      </c>
      <c r="AH34" s="32">
        <f>IFERROR(ROUND((ROUNDDOWN(AG34,0)*12)+IFERROR(VLOOKUP(ROUND(AG34-(ROUNDDOWN(AG34,0)),1),_Esperanzas!$R$5:$S$18,2,TRUE),0),0),12)</f>
        <v>330</v>
      </c>
      <c r="AI34" s="28">
        <f t="shared" si="21"/>
        <v>90.416666030883775</v>
      </c>
    </row>
    <row r="35" spans="2:35" x14ac:dyDescent="0.25">
      <c r="B35" s="23">
        <v>90</v>
      </c>
      <c r="C35" s="24">
        <v>5.3333334922790527</v>
      </c>
      <c r="D35" s="25">
        <f t="shared" si="2"/>
        <v>95.333333492279053</v>
      </c>
      <c r="E35" s="24">
        <v>6.4166665077209473</v>
      </c>
      <c r="F35" s="26">
        <f t="shared" si="3"/>
        <v>96.416666507720947</v>
      </c>
      <c r="H35" s="29">
        <f t="shared" si="13"/>
        <v>63</v>
      </c>
      <c r="I35" s="25">
        <f>VLOOKUP($H35,$B$5:$F$55,2,0)</f>
        <v>26.166666030883789</v>
      </c>
      <c r="J35" s="31">
        <f>IFERROR(ROUND((ROUNDDOWN(I35,0)*12)+IFERROR(VLOOKUP(ROUND(I35-(ROUNDDOWN(I35,0)),1),_Esperanzas!$R$5:$S$18,2,TRUE),0),0),12)</f>
        <v>314</v>
      </c>
      <c r="K35" s="25">
        <f t="shared" si="19"/>
        <v>89.166666030883789</v>
      </c>
      <c r="L35" s="25">
        <f>VLOOKUP($H35,$B$5:$F$55,4,0)</f>
        <v>29.5</v>
      </c>
      <c r="M35" s="31">
        <f>IFERROR(ROUND((ROUNDDOWN(L35,0)*12)+IFERROR(VLOOKUP(ROUND(L35-(ROUNDDOWN(L35,0)),1),_Esperanzas!$R$5:$S$18,2,TRUE),0),0),12)</f>
        <v>354</v>
      </c>
      <c r="N35" s="26">
        <f t="shared" si="16"/>
        <v>92.5</v>
      </c>
      <c r="W35" s="23">
        <v>90</v>
      </c>
      <c r="X35" s="24">
        <v>4.1666665077209473</v>
      </c>
      <c r="Y35" s="25">
        <v>94.166666507720947</v>
      </c>
      <c r="Z35" s="24">
        <v>5.1666665077209473</v>
      </c>
      <c r="AA35" s="26">
        <v>95.166666507720947</v>
      </c>
      <c r="AC35" s="29">
        <f t="shared" si="14"/>
        <v>63</v>
      </c>
      <c r="AD35" s="25">
        <f>VLOOKUP($AC35,$W$5:$AA$55,2,0)</f>
        <v>24.083333969116211</v>
      </c>
      <c r="AE35" s="31">
        <f>IFERROR(ROUND((ROUNDDOWN(AD35,0)*12)+IFERROR(VLOOKUP(ROUND(AD35-(ROUNDDOWN(AD35,0)),1),_Esperanzas!$R$5:$S$18,2,TRUE),0),0),12)</f>
        <v>289</v>
      </c>
      <c r="AF35" s="25">
        <f t="shared" si="20"/>
        <v>87.083333969116211</v>
      </c>
      <c r="AG35" s="25">
        <f>VLOOKUP($AC35,$W$5:$AA$55,4,0)</f>
        <v>27.416666030883789</v>
      </c>
      <c r="AH35" s="31">
        <f>IFERROR(ROUND((ROUNDDOWN(AG35,0)*12)+IFERROR(VLOOKUP(ROUND(AG35-(ROUNDDOWN(AG35,0)),1),_Esperanzas!$R$5:$S$18,2,TRUE),0),0),12)</f>
        <v>328</v>
      </c>
      <c r="AI35" s="26">
        <f t="shared" si="21"/>
        <v>90.416666030883789</v>
      </c>
    </row>
    <row r="36" spans="2:35" x14ac:dyDescent="0.25">
      <c r="B36" s="27">
        <f>B35+1</f>
        <v>91</v>
      </c>
      <c r="C36" s="28">
        <v>5</v>
      </c>
      <c r="D36" s="28">
        <f t="shared" si="2"/>
        <v>96</v>
      </c>
      <c r="E36" s="28">
        <v>6</v>
      </c>
      <c r="F36" s="28">
        <f>E36+B36</f>
        <v>97</v>
      </c>
      <c r="H36" s="30">
        <f t="shared" si="13"/>
        <v>63.1</v>
      </c>
      <c r="I36" s="28">
        <f>I35+(I45-I35)/10</f>
        <v>26.066666030883788</v>
      </c>
      <c r="J36" s="32">
        <f>IFERROR(ROUND((ROUNDDOWN(I36,0)*12)+IFERROR(VLOOKUP(ROUND(I36-(ROUNDDOWN(I36,0)),1),_Esperanzas!$R$5:$S$18,2,TRUE),0),0),12)</f>
        <v>313</v>
      </c>
      <c r="K36" s="28">
        <f t="shared" si="19"/>
        <v>89.166666030883789</v>
      </c>
      <c r="L36" s="28">
        <f>L35+(L45-L35)/10</f>
        <v>29.4</v>
      </c>
      <c r="M36" s="32">
        <f>IFERROR(ROUND((ROUNDDOWN(L36,0)*12)+IFERROR(VLOOKUP(ROUND(L36-(ROUNDDOWN(L36,0)),1),_Esperanzas!$R$5:$S$18,2,TRUE),0),0),12)</f>
        <v>352</v>
      </c>
      <c r="N36" s="28">
        <f t="shared" si="16"/>
        <v>92.5</v>
      </c>
      <c r="W36" s="27">
        <f>W35+1</f>
        <v>91</v>
      </c>
      <c r="X36" s="28">
        <v>3.9166667461395264</v>
      </c>
      <c r="Y36" s="28">
        <v>94.916666746139526</v>
      </c>
      <c r="Z36" s="28">
        <v>4.75</v>
      </c>
      <c r="AA36" s="28">
        <v>95.75</v>
      </c>
      <c r="AC36" s="30">
        <f t="shared" si="14"/>
        <v>63.1</v>
      </c>
      <c r="AD36" s="28">
        <f>AD35+(AD45-AD35)/10</f>
        <v>23.98333396911621</v>
      </c>
      <c r="AE36" s="32">
        <f>IFERROR(ROUND((ROUNDDOWN(AD36,0)*12)+IFERROR(VLOOKUP(ROUND(AD36-(ROUNDDOWN(AD36,0)),1),_Esperanzas!$R$5:$S$18,2,TRUE),0),0),12)</f>
        <v>288</v>
      </c>
      <c r="AF36" s="28">
        <f t="shared" si="20"/>
        <v>87.083333969116211</v>
      </c>
      <c r="AG36" s="28">
        <f>AG35+(AG45-AG35)/10</f>
        <v>27.316666030883788</v>
      </c>
      <c r="AH36" s="32">
        <f>IFERROR(ROUND((ROUNDDOWN(AG36,0)*12)+IFERROR(VLOOKUP(ROUND(AG36-(ROUNDDOWN(AG36,0)),1),_Esperanzas!$R$5:$S$18,2,TRUE),0),0),12)</f>
        <v>327</v>
      </c>
      <c r="AI36" s="28">
        <f t="shared" si="21"/>
        <v>90.416666030883789</v>
      </c>
    </row>
    <row r="37" spans="2:35" x14ac:dyDescent="0.25">
      <c r="B37" s="23">
        <f t="shared" ref="B37:B55" si="22">B36+1</f>
        <v>92</v>
      </c>
      <c r="C37" s="24">
        <v>4.5833334922790527</v>
      </c>
      <c r="D37" s="25">
        <f t="shared" si="2"/>
        <v>96.583333492279053</v>
      </c>
      <c r="E37" s="24">
        <v>5.5</v>
      </c>
      <c r="F37" s="26">
        <f t="shared" ref="F37:F55" si="23">E37+B37</f>
        <v>97.5</v>
      </c>
      <c r="H37" s="29">
        <f t="shared" si="13"/>
        <v>63.2</v>
      </c>
      <c r="I37" s="25">
        <f>I36+(I45-I35)/10</f>
        <v>25.966666030883786</v>
      </c>
      <c r="J37" s="31">
        <f>IFERROR(ROUND((ROUNDDOWN(I37,0)*12)+IFERROR(VLOOKUP(ROUND(I37-(ROUNDDOWN(I37,0)),1),_Esperanzas!$R$5:$S$18,2,TRUE),0),0),12)</f>
        <v>312</v>
      </c>
      <c r="K37" s="25">
        <f t="shared" si="19"/>
        <v>89.166666030883789</v>
      </c>
      <c r="L37" s="25">
        <f>L36+(L45-L35)/10</f>
        <v>29.299999999999997</v>
      </c>
      <c r="M37" s="31">
        <f>IFERROR(ROUND((ROUNDDOWN(L37,0)*12)+IFERROR(VLOOKUP(ROUND(L37-(ROUNDDOWN(L37,0)),1),_Esperanzas!$R$5:$S$18,2,TRUE),0),0),12)</f>
        <v>351</v>
      </c>
      <c r="N37" s="26">
        <f t="shared" si="16"/>
        <v>92.5</v>
      </c>
      <c r="W37" s="23">
        <f t="shared" ref="W37:W55" si="24">W36+1</f>
        <v>92</v>
      </c>
      <c r="X37" s="24">
        <v>3.5833332538604736</v>
      </c>
      <c r="Y37" s="25">
        <v>95.583333253860474</v>
      </c>
      <c r="Z37" s="24">
        <v>4.3333334922790527</v>
      </c>
      <c r="AA37" s="26">
        <v>96.333333492279053</v>
      </c>
      <c r="AC37" s="29">
        <f t="shared" si="14"/>
        <v>63.2</v>
      </c>
      <c r="AD37" s="25">
        <f>AD36+(AD45-AD35)/10</f>
        <v>23.883333969116208</v>
      </c>
      <c r="AE37" s="31">
        <f>IFERROR(ROUND((ROUNDDOWN(AD37,0)*12)+IFERROR(VLOOKUP(ROUND(AD37-(ROUNDDOWN(AD37,0)),1),_Esperanzas!$R$5:$S$18,2,TRUE),0),0),12)</f>
        <v>286</v>
      </c>
      <c r="AF37" s="25">
        <f t="shared" si="20"/>
        <v>87.083333969116211</v>
      </c>
      <c r="AG37" s="25">
        <f>AG36+(AG45-AG35)/10</f>
        <v>27.216666030883786</v>
      </c>
      <c r="AH37" s="31">
        <f>IFERROR(ROUND((ROUNDDOWN(AG37,0)*12)+IFERROR(VLOOKUP(ROUND(AG37-(ROUNDDOWN(AG37,0)),1),_Esperanzas!$R$5:$S$18,2,TRUE),0),0),12)</f>
        <v>326</v>
      </c>
      <c r="AI37" s="26">
        <f t="shared" si="21"/>
        <v>90.416666030883789</v>
      </c>
    </row>
    <row r="38" spans="2:35" x14ac:dyDescent="0.25">
      <c r="B38" s="27">
        <f t="shared" si="22"/>
        <v>93</v>
      </c>
      <c r="C38" s="28">
        <v>4.25</v>
      </c>
      <c r="D38" s="28">
        <f t="shared" si="2"/>
        <v>97.25</v>
      </c>
      <c r="E38" s="28">
        <v>5.0833334922790527</v>
      </c>
      <c r="F38" s="28">
        <f t="shared" si="23"/>
        <v>98.083333492279053</v>
      </c>
      <c r="H38" s="30">
        <f t="shared" si="13"/>
        <v>63.3</v>
      </c>
      <c r="I38" s="28">
        <f>I37+(I45-I35)/10</f>
        <v>25.866666030883785</v>
      </c>
      <c r="J38" s="32">
        <f>IFERROR(ROUND((ROUNDDOWN(I38,0)*12)+IFERROR(VLOOKUP(ROUND(I38-(ROUNDDOWN(I38,0)),1),_Esperanzas!$R$5:$S$18,2,TRUE),0),0),12)</f>
        <v>310</v>
      </c>
      <c r="K38" s="28">
        <f t="shared" si="19"/>
        <v>89.166666030883789</v>
      </c>
      <c r="L38" s="28">
        <f>L37+(L45-L35)/10</f>
        <v>29.199999999999996</v>
      </c>
      <c r="M38" s="32">
        <f>IFERROR(ROUND((ROUNDDOWN(L38,0)*12)+IFERROR(VLOOKUP(ROUND(L38-(ROUNDDOWN(L38,0)),1),_Esperanzas!$R$5:$S$18,2,TRUE),0),0),12)</f>
        <v>350</v>
      </c>
      <c r="N38" s="28">
        <f t="shared" si="16"/>
        <v>92.5</v>
      </c>
      <c r="W38" s="27">
        <f t="shared" si="24"/>
        <v>93</v>
      </c>
      <c r="X38" s="28">
        <v>3.3333332538604736</v>
      </c>
      <c r="Y38" s="28">
        <v>96.333333253860474</v>
      </c>
      <c r="Z38" s="28">
        <v>4</v>
      </c>
      <c r="AA38" s="28">
        <v>97</v>
      </c>
      <c r="AC38" s="30">
        <f t="shared" si="14"/>
        <v>63.3</v>
      </c>
      <c r="AD38" s="28">
        <f>AD37+(AD45-AD35)/10</f>
        <v>23.783333969116207</v>
      </c>
      <c r="AE38" s="32">
        <f>IFERROR(ROUND((ROUNDDOWN(AD38,0)*12)+IFERROR(VLOOKUP(ROUND(AD38-(ROUNDDOWN(AD38,0)),1),_Esperanzas!$R$5:$S$18,2,TRUE),0),0),12)</f>
        <v>285</v>
      </c>
      <c r="AF38" s="28">
        <f t="shared" si="20"/>
        <v>87.083333969116211</v>
      </c>
      <c r="AG38" s="28">
        <f>AG37+(AG45-AG35)/10</f>
        <v>27.116666030883785</v>
      </c>
      <c r="AH38" s="32">
        <f>IFERROR(ROUND((ROUNDDOWN(AG38,0)*12)+IFERROR(VLOOKUP(ROUND(AG38-(ROUNDDOWN(AG38,0)),1),_Esperanzas!$R$5:$S$18,2,TRUE),0),0),12)</f>
        <v>325</v>
      </c>
      <c r="AI38" s="28">
        <f t="shared" si="21"/>
        <v>90.416666030883789</v>
      </c>
    </row>
    <row r="39" spans="2:35" x14ac:dyDescent="0.25">
      <c r="B39" s="23">
        <f t="shared" si="22"/>
        <v>94</v>
      </c>
      <c r="C39" s="24">
        <v>3.9166667461395264</v>
      </c>
      <c r="D39" s="25">
        <f t="shared" si="2"/>
        <v>97.916666746139526</v>
      </c>
      <c r="E39" s="24">
        <v>4.6666665077209473</v>
      </c>
      <c r="F39" s="26">
        <f t="shared" si="23"/>
        <v>98.666666507720947</v>
      </c>
      <c r="H39" s="29">
        <f t="shared" si="13"/>
        <v>63.4</v>
      </c>
      <c r="I39" s="25">
        <f>I38+(I45-I35)/10</f>
        <v>25.766666030883783</v>
      </c>
      <c r="J39" s="31">
        <f>IFERROR(ROUND((ROUNDDOWN(I39,0)*12)+IFERROR(VLOOKUP(ROUND(I39-(ROUNDDOWN(I39,0)),1),_Esperanzas!$R$5:$S$18,2,TRUE),0),0),12)</f>
        <v>309</v>
      </c>
      <c r="K39" s="25">
        <f t="shared" si="19"/>
        <v>89.166666030883789</v>
      </c>
      <c r="L39" s="25">
        <f>L38+(L45-L35)/10</f>
        <v>29.099999999999994</v>
      </c>
      <c r="M39" s="31">
        <f>IFERROR(ROUND((ROUNDDOWN(L39,0)*12)+IFERROR(VLOOKUP(ROUND(L39-(ROUNDDOWN(L39,0)),1),_Esperanzas!$R$5:$S$18,2,TRUE),0),0),12)</f>
        <v>349</v>
      </c>
      <c r="N39" s="26">
        <f t="shared" si="16"/>
        <v>92.5</v>
      </c>
      <c r="W39" s="23">
        <f t="shared" si="24"/>
        <v>94</v>
      </c>
      <c r="X39" s="24">
        <v>3.0833332538604736</v>
      </c>
      <c r="Y39" s="25">
        <v>97.083333253860474</v>
      </c>
      <c r="Z39" s="24">
        <v>3.6666667461395264</v>
      </c>
      <c r="AA39" s="26">
        <v>97.666666746139526</v>
      </c>
      <c r="AC39" s="29">
        <f t="shared" si="14"/>
        <v>63.4</v>
      </c>
      <c r="AD39" s="25">
        <f>AD38+(AD45-AD35)/10</f>
        <v>23.683333969116205</v>
      </c>
      <c r="AE39" s="31">
        <f>IFERROR(ROUND((ROUNDDOWN(AD39,0)*12)+IFERROR(VLOOKUP(ROUND(AD39-(ROUNDDOWN(AD39,0)),1),_Esperanzas!$R$5:$S$18,2,TRUE),0),0),12)</f>
        <v>284</v>
      </c>
      <c r="AF39" s="25">
        <f t="shared" si="20"/>
        <v>87.083333969116211</v>
      </c>
      <c r="AG39" s="25">
        <f>AG38+(AG45-AG35)/10</f>
        <v>27.016666030883783</v>
      </c>
      <c r="AH39" s="31">
        <f>IFERROR(ROUND((ROUNDDOWN(AG39,0)*12)+IFERROR(VLOOKUP(ROUND(AG39-(ROUNDDOWN(AG39,0)),1),_Esperanzas!$R$5:$S$18,2,TRUE),0),0),12)</f>
        <v>324</v>
      </c>
      <c r="AI39" s="26">
        <f t="shared" si="21"/>
        <v>90.416666030883789</v>
      </c>
    </row>
    <row r="40" spans="2:35" x14ac:dyDescent="0.25">
      <c r="B40" s="27">
        <f t="shared" si="22"/>
        <v>95</v>
      </c>
      <c r="C40" s="28">
        <v>3.6666667461395264</v>
      </c>
      <c r="D40" s="28">
        <f t="shared" si="2"/>
        <v>98.666666746139526</v>
      </c>
      <c r="E40" s="28">
        <v>4.3333334922790527</v>
      </c>
      <c r="F40" s="28">
        <f t="shared" si="23"/>
        <v>99.333333492279053</v>
      </c>
      <c r="H40" s="30">
        <f t="shared" si="13"/>
        <v>63.5</v>
      </c>
      <c r="I40" s="28">
        <f>I39+(I45-I35)/10</f>
        <v>25.666666030883782</v>
      </c>
      <c r="J40" s="32">
        <f>IFERROR(ROUND((ROUNDDOWN(I40,0)*12)+IFERROR(VLOOKUP(ROUND(I40-(ROUNDDOWN(I40,0)),1),_Esperanzas!$R$5:$S$18,2,TRUE),0),0),12)</f>
        <v>308</v>
      </c>
      <c r="K40" s="28">
        <f t="shared" si="19"/>
        <v>89.166666030883789</v>
      </c>
      <c r="L40" s="28">
        <f>L39+(L45-L35)/10</f>
        <v>28.999999999999993</v>
      </c>
      <c r="M40" s="32">
        <f>IFERROR(ROUND((ROUNDDOWN(L40,0)*12)+IFERROR(VLOOKUP(ROUND(L40-(ROUNDDOWN(L40,0)),1),_Esperanzas!$R$5:$S$18,2,TRUE),0),0),12)</f>
        <v>348</v>
      </c>
      <c r="N40" s="28">
        <f t="shared" si="16"/>
        <v>92.5</v>
      </c>
      <c r="W40" s="27">
        <f t="shared" si="24"/>
        <v>95</v>
      </c>
      <c r="X40" s="28">
        <v>2.8333332538604736</v>
      </c>
      <c r="Y40" s="28">
        <v>97.833333253860474</v>
      </c>
      <c r="Z40" s="28">
        <v>3.3333332538604736</v>
      </c>
      <c r="AA40" s="28">
        <v>98.333333253860474</v>
      </c>
      <c r="AC40" s="30">
        <f t="shared" si="14"/>
        <v>63.5</v>
      </c>
      <c r="AD40" s="28">
        <f>AD39+(AD45-AD35)/10</f>
        <v>23.583333969116204</v>
      </c>
      <c r="AE40" s="32">
        <f>IFERROR(ROUND((ROUNDDOWN(AD40,0)*12)+IFERROR(VLOOKUP(ROUND(AD40-(ROUNDDOWN(AD40,0)),1),_Esperanzas!$R$5:$S$18,2,TRUE),0),0),12)</f>
        <v>283</v>
      </c>
      <c r="AF40" s="28">
        <f t="shared" si="20"/>
        <v>87.083333969116211</v>
      </c>
      <c r="AG40" s="28">
        <f>AG39+(AG45-AG35)/10</f>
        <v>26.916666030883782</v>
      </c>
      <c r="AH40" s="32">
        <f>IFERROR(ROUND((ROUNDDOWN(AG40,0)*12)+IFERROR(VLOOKUP(ROUND(AG40-(ROUNDDOWN(AG40,0)),1),_Esperanzas!$R$5:$S$18,2,TRUE),0),0),12)</f>
        <v>322</v>
      </c>
      <c r="AI40" s="28">
        <f t="shared" si="21"/>
        <v>90.416666030883789</v>
      </c>
    </row>
    <row r="41" spans="2:35" x14ac:dyDescent="0.25">
      <c r="B41" s="23">
        <f t="shared" si="22"/>
        <v>96</v>
      </c>
      <c r="C41" s="24">
        <v>3.4166667461395264</v>
      </c>
      <c r="D41" s="25">
        <f t="shared" si="2"/>
        <v>99.416666746139526</v>
      </c>
      <c r="E41" s="24">
        <v>4</v>
      </c>
      <c r="F41" s="26">
        <f t="shared" si="23"/>
        <v>100</v>
      </c>
      <c r="H41" s="29">
        <f t="shared" si="13"/>
        <v>63.6</v>
      </c>
      <c r="I41" s="25">
        <f>I40+(I45-I35)/10</f>
        <v>25.566666030883781</v>
      </c>
      <c r="J41" s="31">
        <f>IFERROR(ROUND((ROUNDDOWN(I41,0)*12)+IFERROR(VLOOKUP(ROUND(I41-(ROUNDDOWN(I41,0)),1),_Esperanzas!$R$5:$S$18,2,TRUE),0),0),12)</f>
        <v>307</v>
      </c>
      <c r="K41" s="25">
        <f t="shared" si="19"/>
        <v>89.166666030883789</v>
      </c>
      <c r="L41" s="25">
        <f>L40+(L45-L35)/10</f>
        <v>28.899999999999991</v>
      </c>
      <c r="M41" s="31">
        <f>IFERROR(ROUND((ROUNDDOWN(L41,0)*12)+IFERROR(VLOOKUP(ROUND(L41-(ROUNDDOWN(L41,0)),1),_Esperanzas!$R$5:$S$18,2,TRUE),0),0),12)</f>
        <v>346</v>
      </c>
      <c r="N41" s="26">
        <f t="shared" si="16"/>
        <v>92.5</v>
      </c>
      <c r="W41" s="23">
        <f t="shared" si="24"/>
        <v>96</v>
      </c>
      <c r="X41" s="24">
        <v>2.5833332538604736</v>
      </c>
      <c r="Y41" s="25">
        <v>98.583333253860474</v>
      </c>
      <c r="Z41" s="24">
        <v>3.0833332538604736</v>
      </c>
      <c r="AA41" s="26">
        <v>99.083333253860474</v>
      </c>
      <c r="AC41" s="29">
        <f t="shared" si="14"/>
        <v>63.6</v>
      </c>
      <c r="AD41" s="25">
        <f>AD40+(AD45-AD35)/10</f>
        <v>23.483333969116202</v>
      </c>
      <c r="AE41" s="31">
        <f>IFERROR(ROUND((ROUNDDOWN(AD41,0)*12)+IFERROR(VLOOKUP(ROUND(AD41-(ROUNDDOWN(AD41,0)),1),_Esperanzas!$R$5:$S$18,2,TRUE),0),0),12)</f>
        <v>282</v>
      </c>
      <c r="AF41" s="25">
        <f t="shared" si="20"/>
        <v>87.083333969116211</v>
      </c>
      <c r="AG41" s="25">
        <f>AG40+(AG45-AG35)/10</f>
        <v>26.816666030883781</v>
      </c>
      <c r="AH41" s="31">
        <f>IFERROR(ROUND((ROUNDDOWN(AG41,0)*12)+IFERROR(VLOOKUP(ROUND(AG41-(ROUNDDOWN(AG41,0)),1),_Esperanzas!$R$5:$S$18,2,TRUE),0),0),12)</f>
        <v>321</v>
      </c>
      <c r="AI41" s="26">
        <f t="shared" si="21"/>
        <v>90.416666030883789</v>
      </c>
    </row>
    <row r="42" spans="2:35" x14ac:dyDescent="0.25">
      <c r="B42" s="27">
        <f t="shared" si="22"/>
        <v>97</v>
      </c>
      <c r="C42" s="28">
        <v>3.1666667461395264</v>
      </c>
      <c r="D42" s="28">
        <f t="shared" si="2"/>
        <v>100.16666674613953</v>
      </c>
      <c r="E42" s="28">
        <v>3.6666667461395264</v>
      </c>
      <c r="F42" s="28">
        <f t="shared" si="23"/>
        <v>100.66666674613953</v>
      </c>
      <c r="H42" s="30">
        <f t="shared" si="13"/>
        <v>63.7</v>
      </c>
      <c r="I42" s="28">
        <f>I41+(I45-I35)/10</f>
        <v>25.466666030883779</v>
      </c>
      <c r="J42" s="32">
        <f>IFERROR(ROUND((ROUNDDOWN(I42,0)*12)+IFERROR(VLOOKUP(ROUND(I42-(ROUNDDOWN(I42,0)),1),_Esperanzas!$R$5:$S$18,2,TRUE),0),0),12)</f>
        <v>306</v>
      </c>
      <c r="K42" s="28">
        <f t="shared" si="19"/>
        <v>89.166666030883789</v>
      </c>
      <c r="L42" s="28">
        <f>L41+(L45-L35)/10</f>
        <v>28.79999999999999</v>
      </c>
      <c r="M42" s="32">
        <f>IFERROR(ROUND((ROUNDDOWN(L42,0)*12)+IFERROR(VLOOKUP(ROUND(L42-(ROUNDDOWN(L42,0)),1),_Esperanzas!$R$5:$S$18,2,TRUE),0),0),12)</f>
        <v>345</v>
      </c>
      <c r="N42" s="28">
        <f t="shared" si="16"/>
        <v>92.5</v>
      </c>
      <c r="W42" s="27">
        <f t="shared" si="24"/>
        <v>97</v>
      </c>
      <c r="X42" s="28">
        <v>2.4166667461395264</v>
      </c>
      <c r="Y42" s="28">
        <v>99.416666746139526</v>
      </c>
      <c r="Z42" s="28">
        <v>2.8333332538604736</v>
      </c>
      <c r="AA42" s="28">
        <v>99.833333253860474</v>
      </c>
      <c r="AC42" s="30">
        <f t="shared" si="14"/>
        <v>63.7</v>
      </c>
      <c r="AD42" s="28">
        <f>AD41+(AD45-AD35)/10</f>
        <v>23.383333969116201</v>
      </c>
      <c r="AE42" s="32">
        <f>IFERROR(ROUND((ROUNDDOWN(AD42,0)*12)+IFERROR(VLOOKUP(ROUND(AD42-(ROUNDDOWN(AD42,0)),1),_Esperanzas!$R$5:$S$18,2,TRUE),0),0),12)</f>
        <v>280</v>
      </c>
      <c r="AF42" s="28">
        <f t="shared" si="20"/>
        <v>87.083333969116211</v>
      </c>
      <c r="AG42" s="28">
        <f>AG41+(AG45-AG35)/10</f>
        <v>26.716666030883779</v>
      </c>
      <c r="AH42" s="32">
        <f>IFERROR(ROUND((ROUNDDOWN(AG42,0)*12)+IFERROR(VLOOKUP(ROUND(AG42-(ROUNDDOWN(AG42,0)),1),_Esperanzas!$R$5:$S$18,2,TRUE),0),0),12)</f>
        <v>320</v>
      </c>
      <c r="AI42" s="28">
        <f t="shared" si="21"/>
        <v>90.416666030883789</v>
      </c>
    </row>
    <row r="43" spans="2:35" x14ac:dyDescent="0.25">
      <c r="B43" s="23">
        <f t="shared" si="22"/>
        <v>98</v>
      </c>
      <c r="C43" s="24">
        <v>2.9166667461395264</v>
      </c>
      <c r="D43" s="25">
        <f t="shared" si="2"/>
        <v>100.91666674613953</v>
      </c>
      <c r="E43" s="24">
        <v>3.4166667461395264</v>
      </c>
      <c r="F43" s="26">
        <f t="shared" si="23"/>
        <v>101.41666674613953</v>
      </c>
      <c r="H43" s="29">
        <f t="shared" si="13"/>
        <v>63.8</v>
      </c>
      <c r="I43" s="25">
        <f>I42+(I45-I35)/10</f>
        <v>25.366666030883778</v>
      </c>
      <c r="J43" s="31">
        <f>IFERROR(ROUND((ROUNDDOWN(I43,0)*12)+IFERROR(VLOOKUP(ROUND(I43-(ROUNDDOWN(I43,0)),1),_Esperanzas!$R$5:$S$18,2,TRUE),0),0),12)</f>
        <v>304</v>
      </c>
      <c r="K43" s="25">
        <f t="shared" si="19"/>
        <v>89.166666030883775</v>
      </c>
      <c r="L43" s="25">
        <f>L42+(L45-L35)/10</f>
        <v>28.699999999999989</v>
      </c>
      <c r="M43" s="31">
        <f>IFERROR(ROUND((ROUNDDOWN(L43,0)*12)+IFERROR(VLOOKUP(ROUND(L43-(ROUNDDOWN(L43,0)),1),_Esperanzas!$R$5:$S$18,2,TRUE),0),0),12)</f>
        <v>344</v>
      </c>
      <c r="N43" s="26">
        <f t="shared" si="16"/>
        <v>92.499999999999986</v>
      </c>
      <c r="W43" s="23">
        <f t="shared" si="24"/>
        <v>98</v>
      </c>
      <c r="X43" s="24">
        <v>2.25</v>
      </c>
      <c r="Y43" s="25">
        <v>100.25</v>
      </c>
      <c r="Z43" s="24">
        <v>2.5833332538604736</v>
      </c>
      <c r="AA43" s="26">
        <v>100.58333325386047</v>
      </c>
      <c r="AC43" s="29">
        <f t="shared" si="14"/>
        <v>63.8</v>
      </c>
      <c r="AD43" s="25">
        <f>AD42+(AD45-AD35)/10</f>
        <v>23.2833339691162</v>
      </c>
      <c r="AE43" s="31">
        <f>IFERROR(ROUND((ROUNDDOWN(AD43,0)*12)+IFERROR(VLOOKUP(ROUND(AD43-(ROUNDDOWN(AD43,0)),1),_Esperanzas!$R$5:$S$18,2,TRUE),0),0),12)</f>
        <v>279</v>
      </c>
      <c r="AF43" s="25">
        <f t="shared" si="20"/>
        <v>87.083333969116197</v>
      </c>
      <c r="AG43" s="25">
        <f>AG42+(AG45-AG35)/10</f>
        <v>26.616666030883778</v>
      </c>
      <c r="AH43" s="31">
        <f>IFERROR(ROUND((ROUNDDOWN(AG43,0)*12)+IFERROR(VLOOKUP(ROUND(AG43-(ROUNDDOWN(AG43,0)),1),_Esperanzas!$R$5:$S$18,2,TRUE),0),0),12)</f>
        <v>319</v>
      </c>
      <c r="AI43" s="26">
        <f t="shared" si="21"/>
        <v>90.416666030883775</v>
      </c>
    </row>
    <row r="44" spans="2:35" x14ac:dyDescent="0.25">
      <c r="B44" s="27">
        <f t="shared" si="22"/>
        <v>99</v>
      </c>
      <c r="C44" s="28">
        <v>2.6666667461395264</v>
      </c>
      <c r="D44" s="28">
        <f t="shared" si="2"/>
        <v>101.66666674613953</v>
      </c>
      <c r="E44" s="28">
        <v>3.1666667461395264</v>
      </c>
      <c r="F44" s="28">
        <f t="shared" si="23"/>
        <v>102.16666674613953</v>
      </c>
      <c r="H44" s="30">
        <f t="shared" si="13"/>
        <v>63.9</v>
      </c>
      <c r="I44" s="28">
        <f>I43+(I45-I35)/10</f>
        <v>25.266666030883776</v>
      </c>
      <c r="J44" s="32">
        <f>IFERROR(ROUND((ROUNDDOWN(I44,0)*12)+IFERROR(VLOOKUP(ROUND(I44-(ROUNDDOWN(I44,0)),1),_Esperanzas!$R$5:$S$18,2,TRUE),0),0),12)</f>
        <v>303</v>
      </c>
      <c r="K44" s="28">
        <f t="shared" si="19"/>
        <v>89.166666030883775</v>
      </c>
      <c r="L44" s="28">
        <f>L43+(L45-L35)/10</f>
        <v>28.599999999999987</v>
      </c>
      <c r="M44" s="32">
        <f>IFERROR(ROUND((ROUNDDOWN(L44,0)*12)+IFERROR(VLOOKUP(ROUND(L44-(ROUNDDOWN(L44,0)),1),_Esperanzas!$R$5:$S$18,2,TRUE),0),0),12)</f>
        <v>343</v>
      </c>
      <c r="N44" s="28">
        <f t="shared" si="16"/>
        <v>92.499999999999986</v>
      </c>
      <c r="W44" s="27">
        <f t="shared" si="24"/>
        <v>99</v>
      </c>
      <c r="X44" s="28">
        <v>2.0833332538604736</v>
      </c>
      <c r="Y44" s="28">
        <v>101.08333325386047</v>
      </c>
      <c r="Z44" s="28">
        <v>2.4166667461395264</v>
      </c>
      <c r="AA44" s="28">
        <v>101.41666674613953</v>
      </c>
      <c r="AC44" s="30">
        <f t="shared" si="14"/>
        <v>63.9</v>
      </c>
      <c r="AD44" s="28">
        <f>AD43+(AD45-AD35)/10</f>
        <v>23.183333969116198</v>
      </c>
      <c r="AE44" s="32">
        <f>IFERROR(ROUND((ROUNDDOWN(AD44,0)*12)+IFERROR(VLOOKUP(ROUND(AD44-(ROUNDDOWN(AD44,0)),1),_Esperanzas!$R$5:$S$18,2,TRUE),0),0),12)</f>
        <v>278</v>
      </c>
      <c r="AF44" s="28">
        <f t="shared" si="20"/>
        <v>87.083333969116197</v>
      </c>
      <c r="AG44" s="28">
        <f>AG43+(AG45-AG35)/10</f>
        <v>26.516666030883776</v>
      </c>
      <c r="AH44" s="32">
        <f>IFERROR(ROUND((ROUNDDOWN(AG44,0)*12)+IFERROR(VLOOKUP(ROUND(AG44-(ROUNDDOWN(AG44,0)),1),_Esperanzas!$R$5:$S$18,2,TRUE),0),0),12)</f>
        <v>318</v>
      </c>
      <c r="AI44" s="28">
        <f t="shared" si="21"/>
        <v>90.416666030883775</v>
      </c>
    </row>
    <row r="45" spans="2:35" x14ac:dyDescent="0.25">
      <c r="B45" s="23">
        <f t="shared" si="22"/>
        <v>100</v>
      </c>
      <c r="C45" s="24">
        <v>2.5</v>
      </c>
      <c r="D45" s="25">
        <f t="shared" si="2"/>
        <v>102.5</v>
      </c>
      <c r="E45" s="24">
        <v>2.9166667461395264</v>
      </c>
      <c r="F45" s="26">
        <f t="shared" si="23"/>
        <v>102.91666674613953</v>
      </c>
      <c r="H45" s="29">
        <f t="shared" si="13"/>
        <v>64</v>
      </c>
      <c r="I45" s="25">
        <f>VLOOKUP($H45,$B$5:$F$55,2,0)</f>
        <v>25.166666030883789</v>
      </c>
      <c r="J45" s="31">
        <f>IFERROR(ROUND((ROUNDDOWN(I45,0)*12)+IFERROR(VLOOKUP(ROUND(I45-(ROUNDDOWN(I45,0)),1),_Esperanzas!$R$5:$S$18,2,TRUE),0),0),12)</f>
        <v>302</v>
      </c>
      <c r="K45" s="25">
        <f t="shared" si="19"/>
        <v>89.166666030883789</v>
      </c>
      <c r="L45" s="25">
        <f>VLOOKUP($H45,$B$5:$F$55,4,0)</f>
        <v>28.5</v>
      </c>
      <c r="M45" s="31">
        <f>IFERROR(ROUND((ROUNDDOWN(L45,0)*12)+IFERROR(VLOOKUP(ROUND(L45-(ROUNDDOWN(L45,0)),1),_Esperanzas!$R$5:$S$18,2,TRUE),0),0),12)</f>
        <v>342</v>
      </c>
      <c r="N45" s="26">
        <f t="shared" si="16"/>
        <v>92.5</v>
      </c>
      <c r="W45" s="23">
        <f t="shared" si="24"/>
        <v>100</v>
      </c>
      <c r="X45" s="24">
        <v>1.9166666269302368</v>
      </c>
      <c r="Y45" s="25">
        <v>101.91666662693024</v>
      </c>
      <c r="Z45" s="24">
        <v>2.1666667461395264</v>
      </c>
      <c r="AA45" s="26">
        <v>102.16666674613953</v>
      </c>
      <c r="AC45" s="29">
        <f t="shared" si="14"/>
        <v>64</v>
      </c>
      <c r="AD45" s="25">
        <f>VLOOKUP($AC45,$W$5:$AA$55,2,0)</f>
        <v>23.083333969116211</v>
      </c>
      <c r="AE45" s="31">
        <f>IFERROR(ROUND((ROUNDDOWN(AD45,0)*12)+IFERROR(VLOOKUP(ROUND(AD45-(ROUNDDOWN(AD45,0)),1),_Esperanzas!$R$5:$S$18,2,TRUE),0),0),12)</f>
        <v>277</v>
      </c>
      <c r="AF45" s="25">
        <f t="shared" si="20"/>
        <v>87.083333969116211</v>
      </c>
      <c r="AG45" s="25">
        <f>VLOOKUP($AC45,$W$5:$AA$55,4,0)</f>
        <v>26.416666030883789</v>
      </c>
      <c r="AH45" s="31">
        <f>IFERROR(ROUND((ROUNDDOWN(AG45,0)*12)+IFERROR(VLOOKUP(ROUND(AG45-(ROUNDDOWN(AG45,0)),1),_Esperanzas!$R$5:$S$18,2,TRUE),0),0),12)</f>
        <v>316</v>
      </c>
      <c r="AI45" s="26">
        <f t="shared" si="21"/>
        <v>90.416666030883789</v>
      </c>
    </row>
    <row r="46" spans="2:35" x14ac:dyDescent="0.25">
      <c r="B46" s="27">
        <f t="shared" si="22"/>
        <v>101</v>
      </c>
      <c r="C46" s="28">
        <v>2.25</v>
      </c>
      <c r="D46" s="28">
        <f t="shared" si="2"/>
        <v>103.25</v>
      </c>
      <c r="E46" s="28">
        <v>2.6666667461395264</v>
      </c>
      <c r="F46" s="28">
        <f t="shared" si="23"/>
        <v>103.66666674613953</v>
      </c>
      <c r="H46" s="30">
        <f t="shared" si="13"/>
        <v>64.099999999999994</v>
      </c>
      <c r="I46" s="28">
        <f>I45+(I55-I45)/10</f>
        <v>25.066666030883788</v>
      </c>
      <c r="J46" s="32">
        <f>IFERROR(ROUND((ROUNDDOWN(I46,0)*12)+IFERROR(VLOOKUP(ROUND(I46-(ROUNDDOWN(I46,0)),1),_Esperanzas!$R$5:$S$18,2,TRUE),0),0),12)</f>
        <v>301</v>
      </c>
      <c r="K46" s="28">
        <f t="shared" si="19"/>
        <v>89.166666030883789</v>
      </c>
      <c r="L46" s="28">
        <f>L45+(L55-L45)/10</f>
        <v>28.4</v>
      </c>
      <c r="M46" s="32">
        <f>IFERROR(ROUND((ROUNDDOWN(L46,0)*12)+IFERROR(VLOOKUP(ROUND(L46-(ROUNDDOWN(L46,0)),1),_Esperanzas!$R$5:$S$18,2,TRUE),0),0),12)</f>
        <v>340</v>
      </c>
      <c r="N46" s="28">
        <f t="shared" si="16"/>
        <v>92.5</v>
      </c>
      <c r="W46" s="27">
        <f t="shared" si="24"/>
        <v>101</v>
      </c>
      <c r="X46" s="28">
        <v>1.75</v>
      </c>
      <c r="Y46" s="28">
        <v>102.75</v>
      </c>
      <c r="Z46" s="28">
        <v>2</v>
      </c>
      <c r="AA46" s="28">
        <v>103</v>
      </c>
      <c r="AC46" s="30">
        <f t="shared" si="14"/>
        <v>64.099999999999994</v>
      </c>
      <c r="AD46" s="28">
        <f>AD45+(AD55-AD45)/10</f>
        <v>22.98333396911621</v>
      </c>
      <c r="AE46" s="32">
        <f>IFERROR(ROUND((ROUNDDOWN(AD46,0)*12)+IFERROR(VLOOKUP(ROUND(AD46-(ROUNDDOWN(AD46,0)),1),_Esperanzas!$R$5:$S$18,2,TRUE),0),0),12)</f>
        <v>276</v>
      </c>
      <c r="AF46" s="28">
        <f t="shared" si="20"/>
        <v>87.083333969116211</v>
      </c>
      <c r="AG46" s="28">
        <f>AG45+(AG55-AG45)/10</f>
        <v>26.316666030883788</v>
      </c>
      <c r="AH46" s="32">
        <f>IFERROR(ROUND((ROUNDDOWN(AG46,0)*12)+IFERROR(VLOOKUP(ROUND(AG46-(ROUNDDOWN(AG46,0)),1),_Esperanzas!$R$5:$S$18,2,TRUE),0),0),12)</f>
        <v>315</v>
      </c>
      <c r="AI46" s="28">
        <f t="shared" si="21"/>
        <v>90.416666030883789</v>
      </c>
    </row>
    <row r="47" spans="2:35" x14ac:dyDescent="0.25">
      <c r="B47" s="23">
        <f t="shared" si="22"/>
        <v>102</v>
      </c>
      <c r="C47" s="24">
        <v>2.0833332538604736</v>
      </c>
      <c r="D47" s="25">
        <f t="shared" si="2"/>
        <v>104.08333325386047</v>
      </c>
      <c r="E47" s="24">
        <v>2.4166667461395264</v>
      </c>
      <c r="F47" s="26">
        <f t="shared" si="23"/>
        <v>104.41666674613953</v>
      </c>
      <c r="H47" s="29">
        <f t="shared" si="13"/>
        <v>64.2</v>
      </c>
      <c r="I47" s="25">
        <f>I46+(I55-I45)/10</f>
        <v>24.966666030883786</v>
      </c>
      <c r="J47" s="31">
        <f>IFERROR(ROUND((ROUNDDOWN(I47,0)*12)+IFERROR(VLOOKUP(ROUND(I47-(ROUNDDOWN(I47,0)),1),_Esperanzas!$R$5:$S$18,2,TRUE),0),0),12)</f>
        <v>300</v>
      </c>
      <c r="K47" s="25">
        <f t="shared" si="19"/>
        <v>89.166666030883789</v>
      </c>
      <c r="L47" s="25">
        <f>L46+(L55-L45)/10</f>
        <v>28.299999999999997</v>
      </c>
      <c r="M47" s="31">
        <f>IFERROR(ROUND((ROUNDDOWN(L47,0)*12)+IFERROR(VLOOKUP(ROUND(L47-(ROUNDDOWN(L47,0)),1),_Esperanzas!$R$5:$S$18,2,TRUE),0),0),12)</f>
        <v>339</v>
      </c>
      <c r="N47" s="26">
        <f t="shared" si="16"/>
        <v>92.5</v>
      </c>
      <c r="W47" s="23">
        <f t="shared" si="24"/>
        <v>102</v>
      </c>
      <c r="X47" s="24">
        <v>1.5833333730697632</v>
      </c>
      <c r="Y47" s="25">
        <v>103.58333337306976</v>
      </c>
      <c r="Z47" s="24">
        <v>1.8333333730697632</v>
      </c>
      <c r="AA47" s="26">
        <v>103.83333337306976</v>
      </c>
      <c r="AC47" s="29">
        <f t="shared" si="14"/>
        <v>64.2</v>
      </c>
      <c r="AD47" s="25">
        <f>AD46+(AD55-AD45)/10</f>
        <v>22.883333969116208</v>
      </c>
      <c r="AE47" s="31">
        <f>IFERROR(ROUND((ROUNDDOWN(AD47,0)*12)+IFERROR(VLOOKUP(ROUND(AD47-(ROUNDDOWN(AD47,0)),1),_Esperanzas!$R$5:$S$18,2,TRUE),0),0),12)</f>
        <v>274</v>
      </c>
      <c r="AF47" s="25">
        <f t="shared" si="20"/>
        <v>87.083333969116211</v>
      </c>
      <c r="AG47" s="25">
        <f>AG46+(AG55-AG45)/10</f>
        <v>26.216666030883786</v>
      </c>
      <c r="AH47" s="31">
        <f>IFERROR(ROUND((ROUNDDOWN(AG47,0)*12)+IFERROR(VLOOKUP(ROUND(AG47-(ROUNDDOWN(AG47,0)),1),_Esperanzas!$R$5:$S$18,2,TRUE),0),0),12)</f>
        <v>314</v>
      </c>
      <c r="AI47" s="26">
        <f t="shared" si="21"/>
        <v>90.416666030883789</v>
      </c>
    </row>
    <row r="48" spans="2:35" x14ac:dyDescent="0.25">
      <c r="B48" s="27">
        <f t="shared" si="22"/>
        <v>103</v>
      </c>
      <c r="C48" s="28">
        <v>1.9166666269302368</v>
      </c>
      <c r="D48" s="28">
        <f t="shared" si="2"/>
        <v>104.91666662693024</v>
      </c>
      <c r="E48" s="28">
        <v>2.25</v>
      </c>
      <c r="F48" s="28">
        <f t="shared" si="23"/>
        <v>105.25</v>
      </c>
      <c r="H48" s="30">
        <f t="shared" si="13"/>
        <v>64.3</v>
      </c>
      <c r="I48" s="28">
        <f>I47+(I55-I45)/10</f>
        <v>24.866666030883785</v>
      </c>
      <c r="J48" s="32">
        <f>IFERROR(ROUND((ROUNDDOWN(I48,0)*12)+IFERROR(VLOOKUP(ROUND(I48-(ROUNDDOWN(I48,0)),1),_Esperanzas!$R$5:$S$18,2,TRUE),0),0),12)</f>
        <v>298</v>
      </c>
      <c r="K48" s="28">
        <f t="shared" si="19"/>
        <v>89.166666030883789</v>
      </c>
      <c r="L48" s="28">
        <f>L47+(L55-L45)/10</f>
        <v>28.199999999999996</v>
      </c>
      <c r="M48" s="32">
        <f>IFERROR(ROUND((ROUNDDOWN(L48,0)*12)+IFERROR(VLOOKUP(ROUND(L48-(ROUNDDOWN(L48,0)),1),_Esperanzas!$R$5:$S$18,2,TRUE),0),0),12)</f>
        <v>338</v>
      </c>
      <c r="N48" s="28">
        <f t="shared" si="16"/>
        <v>92.5</v>
      </c>
      <c r="W48" s="27">
        <f t="shared" si="24"/>
        <v>103</v>
      </c>
      <c r="X48" s="28">
        <v>1.5</v>
      </c>
      <c r="Y48" s="28">
        <v>104.5</v>
      </c>
      <c r="Z48" s="28">
        <v>1.6666666269302368</v>
      </c>
      <c r="AA48" s="28">
        <v>104.66666662693024</v>
      </c>
      <c r="AC48" s="30">
        <f t="shared" si="14"/>
        <v>64.3</v>
      </c>
      <c r="AD48" s="28">
        <f>AD47+(AD55-AD45)/10</f>
        <v>22.783333969116207</v>
      </c>
      <c r="AE48" s="32">
        <f>IFERROR(ROUND((ROUNDDOWN(AD48,0)*12)+IFERROR(VLOOKUP(ROUND(AD48-(ROUNDDOWN(AD48,0)),1),_Esperanzas!$R$5:$S$18,2,TRUE),0),0),12)</f>
        <v>273</v>
      </c>
      <c r="AF48" s="28">
        <f t="shared" si="20"/>
        <v>87.083333969116211</v>
      </c>
      <c r="AG48" s="28">
        <f>AG47+(AG55-AG45)/10</f>
        <v>26.116666030883785</v>
      </c>
      <c r="AH48" s="32">
        <f>IFERROR(ROUND((ROUNDDOWN(AG48,0)*12)+IFERROR(VLOOKUP(ROUND(AG48-(ROUNDDOWN(AG48,0)),1),_Esperanzas!$R$5:$S$18,2,TRUE),0),0),12)</f>
        <v>313</v>
      </c>
      <c r="AI48" s="28">
        <f t="shared" si="21"/>
        <v>90.416666030883789</v>
      </c>
    </row>
    <row r="49" spans="2:35" x14ac:dyDescent="0.25">
      <c r="B49" s="23">
        <f t="shared" si="22"/>
        <v>104</v>
      </c>
      <c r="C49" s="24">
        <v>1.75</v>
      </c>
      <c r="D49" s="25">
        <f t="shared" si="2"/>
        <v>105.75</v>
      </c>
      <c r="E49" s="24">
        <v>2.0833332538604736</v>
      </c>
      <c r="F49" s="26">
        <f t="shared" si="23"/>
        <v>106.08333325386047</v>
      </c>
      <c r="H49" s="29">
        <f t="shared" si="13"/>
        <v>64.400000000000006</v>
      </c>
      <c r="I49" s="25">
        <f>I48+(I55-I45)/10</f>
        <v>24.766666030883783</v>
      </c>
      <c r="J49" s="31">
        <f>IFERROR(ROUND((ROUNDDOWN(I49,0)*12)+IFERROR(VLOOKUP(ROUND(I49-(ROUNDDOWN(I49,0)),1),_Esperanzas!$R$5:$S$18,2,TRUE),0),0),12)</f>
        <v>297</v>
      </c>
      <c r="K49" s="25">
        <f t="shared" si="19"/>
        <v>89.166666030883789</v>
      </c>
      <c r="L49" s="25">
        <f>L48+(L55-L45)/10</f>
        <v>28.099999999999994</v>
      </c>
      <c r="M49" s="31">
        <f>IFERROR(ROUND((ROUNDDOWN(L49,0)*12)+IFERROR(VLOOKUP(ROUND(L49-(ROUNDDOWN(L49,0)),1),_Esperanzas!$R$5:$S$18,2,TRUE),0),0),12)</f>
        <v>337</v>
      </c>
      <c r="N49" s="26">
        <f t="shared" si="16"/>
        <v>92.5</v>
      </c>
      <c r="W49" s="23">
        <f t="shared" si="24"/>
        <v>104</v>
      </c>
      <c r="X49" s="24">
        <v>1.3333333730697632</v>
      </c>
      <c r="Y49" s="25">
        <v>105.33333337306976</v>
      </c>
      <c r="Z49" s="24">
        <v>1.5833333730697632</v>
      </c>
      <c r="AA49" s="26">
        <v>105.58333337306976</v>
      </c>
      <c r="AC49" s="29">
        <f t="shared" si="14"/>
        <v>64.400000000000006</v>
      </c>
      <c r="AD49" s="25">
        <f>AD48+(AD55-AD45)/10</f>
        <v>22.683333969116205</v>
      </c>
      <c r="AE49" s="31">
        <f>IFERROR(ROUND((ROUNDDOWN(AD49,0)*12)+IFERROR(VLOOKUP(ROUND(AD49-(ROUNDDOWN(AD49,0)),1),_Esperanzas!$R$5:$S$18,2,TRUE),0),0),12)</f>
        <v>272</v>
      </c>
      <c r="AF49" s="25">
        <f t="shared" si="20"/>
        <v>87.083333969116211</v>
      </c>
      <c r="AG49" s="25">
        <f>AG48+(AG55-AG45)/10</f>
        <v>26.016666030883783</v>
      </c>
      <c r="AH49" s="31">
        <f>IFERROR(ROUND((ROUNDDOWN(AG49,0)*12)+IFERROR(VLOOKUP(ROUND(AG49-(ROUNDDOWN(AG49,0)),1),_Esperanzas!$R$5:$S$18,2,TRUE),0),0),12)</f>
        <v>312</v>
      </c>
      <c r="AI49" s="26">
        <f t="shared" si="21"/>
        <v>90.416666030883789</v>
      </c>
    </row>
    <row r="50" spans="2:35" x14ac:dyDescent="0.25">
      <c r="B50" s="27">
        <f t="shared" si="22"/>
        <v>105</v>
      </c>
      <c r="C50" s="28">
        <v>1.5833333730697632</v>
      </c>
      <c r="D50" s="28">
        <f t="shared" si="2"/>
        <v>106.58333337306976</v>
      </c>
      <c r="E50" s="28">
        <v>1.9166666269302368</v>
      </c>
      <c r="F50" s="28">
        <f t="shared" si="23"/>
        <v>106.91666662693024</v>
      </c>
      <c r="H50" s="30">
        <f t="shared" si="13"/>
        <v>64.5</v>
      </c>
      <c r="I50" s="28">
        <f>I49+(I55-I45)/10</f>
        <v>24.666666030883782</v>
      </c>
      <c r="J50" s="32">
        <f>IFERROR(ROUND((ROUNDDOWN(I50,0)*12)+IFERROR(VLOOKUP(ROUND(I50-(ROUNDDOWN(I50,0)),1),_Esperanzas!$R$5:$S$18,2,TRUE),0),0),12)</f>
        <v>296</v>
      </c>
      <c r="K50" s="28">
        <f t="shared" si="19"/>
        <v>89.166666030883789</v>
      </c>
      <c r="L50" s="28">
        <f>L49+(L55-L45)/10</f>
        <v>27.999999999999993</v>
      </c>
      <c r="M50" s="32">
        <f>IFERROR(ROUND((ROUNDDOWN(L50,0)*12)+IFERROR(VLOOKUP(ROUND(L50-(ROUNDDOWN(L50,0)),1),_Esperanzas!$R$5:$S$18,2,TRUE),0),0),12)</f>
        <v>336</v>
      </c>
      <c r="N50" s="28">
        <f t="shared" si="16"/>
        <v>92.5</v>
      </c>
      <c r="W50" s="27">
        <f t="shared" si="24"/>
        <v>105</v>
      </c>
      <c r="X50" s="28">
        <v>1.25</v>
      </c>
      <c r="Y50" s="28">
        <v>106.25</v>
      </c>
      <c r="Z50" s="28">
        <v>1.4166666269302368</v>
      </c>
      <c r="AA50" s="28">
        <v>106.41666662693024</v>
      </c>
      <c r="AC50" s="30">
        <f t="shared" si="14"/>
        <v>64.5</v>
      </c>
      <c r="AD50" s="28">
        <f>AD49+(AD55-AD45)/10</f>
        <v>22.583333969116204</v>
      </c>
      <c r="AE50" s="32">
        <f>IFERROR(ROUND((ROUNDDOWN(AD50,0)*12)+IFERROR(VLOOKUP(ROUND(AD50-(ROUNDDOWN(AD50,0)),1),_Esperanzas!$R$5:$S$18,2,TRUE),0),0),12)</f>
        <v>271</v>
      </c>
      <c r="AF50" s="28">
        <f t="shared" si="20"/>
        <v>87.083333969116211</v>
      </c>
      <c r="AG50" s="28">
        <f>AG49+(AG55-AG45)/10</f>
        <v>25.916666030883782</v>
      </c>
      <c r="AH50" s="32">
        <f>IFERROR(ROUND((ROUNDDOWN(AG50,0)*12)+IFERROR(VLOOKUP(ROUND(AG50-(ROUNDDOWN(AG50,0)),1),_Esperanzas!$R$5:$S$18,2,TRUE),0),0),12)</f>
        <v>310</v>
      </c>
      <c r="AI50" s="28">
        <f t="shared" si="21"/>
        <v>90.416666030883789</v>
      </c>
    </row>
    <row r="51" spans="2:35" x14ac:dyDescent="0.25">
      <c r="B51" s="23">
        <f t="shared" si="22"/>
        <v>106</v>
      </c>
      <c r="C51" s="24">
        <v>1.4166666269302368</v>
      </c>
      <c r="D51" s="25">
        <f t="shared" si="2"/>
        <v>107.41666662693024</v>
      </c>
      <c r="E51" s="24">
        <v>1.6666666269302368</v>
      </c>
      <c r="F51" s="26">
        <f t="shared" si="23"/>
        <v>107.66666662693024</v>
      </c>
      <c r="H51" s="29">
        <f t="shared" si="13"/>
        <v>64.599999999999994</v>
      </c>
      <c r="I51" s="25">
        <f>I50+(I55-I45)/10</f>
        <v>24.566666030883781</v>
      </c>
      <c r="J51" s="31">
        <f>IFERROR(ROUND((ROUNDDOWN(I51,0)*12)+IFERROR(VLOOKUP(ROUND(I51-(ROUNDDOWN(I51,0)),1),_Esperanzas!$R$5:$S$18,2,TRUE),0),0),12)</f>
        <v>295</v>
      </c>
      <c r="K51" s="25">
        <f t="shared" si="19"/>
        <v>89.166666030883775</v>
      </c>
      <c r="L51" s="25">
        <f>L50+(L55-L45)/10</f>
        <v>27.899999999999991</v>
      </c>
      <c r="M51" s="31">
        <f>IFERROR(ROUND((ROUNDDOWN(L51,0)*12)+IFERROR(VLOOKUP(ROUND(L51-(ROUNDDOWN(L51,0)),1),_Esperanzas!$R$5:$S$18,2,TRUE),0),0),12)</f>
        <v>334</v>
      </c>
      <c r="N51" s="26">
        <f t="shared" si="16"/>
        <v>92.499999999999986</v>
      </c>
      <c r="W51" s="23">
        <f t="shared" si="24"/>
        <v>106</v>
      </c>
      <c r="X51" s="24">
        <v>1.0833333730697632</v>
      </c>
      <c r="Y51" s="25">
        <v>107.08333337306976</v>
      </c>
      <c r="Z51" s="24">
        <v>1.3333333730697632</v>
      </c>
      <c r="AA51" s="26">
        <v>107.33333337306976</v>
      </c>
      <c r="AC51" s="29">
        <f t="shared" si="14"/>
        <v>64.599999999999994</v>
      </c>
      <c r="AD51" s="25">
        <f>AD50+(AD55-AD45)/10</f>
        <v>22.483333969116202</v>
      </c>
      <c r="AE51" s="31">
        <f>IFERROR(ROUND((ROUNDDOWN(AD51,0)*12)+IFERROR(VLOOKUP(ROUND(AD51-(ROUNDDOWN(AD51,0)),1),_Esperanzas!$R$5:$S$18,2,TRUE),0),0),12)</f>
        <v>270</v>
      </c>
      <c r="AF51" s="25">
        <f t="shared" si="20"/>
        <v>87.083333969116197</v>
      </c>
      <c r="AG51" s="25">
        <f>AG50+(AG55-AG45)/10</f>
        <v>25.816666030883781</v>
      </c>
      <c r="AH51" s="31">
        <f>IFERROR(ROUND((ROUNDDOWN(AG51,0)*12)+IFERROR(VLOOKUP(ROUND(AG51-(ROUNDDOWN(AG51,0)),1),_Esperanzas!$R$5:$S$18,2,TRUE),0),0),12)</f>
        <v>309</v>
      </c>
      <c r="AI51" s="26">
        <f t="shared" si="21"/>
        <v>90.416666030883775</v>
      </c>
    </row>
    <row r="52" spans="2:35" x14ac:dyDescent="0.25">
      <c r="B52" s="27">
        <f t="shared" si="22"/>
        <v>107</v>
      </c>
      <c r="C52" s="28">
        <v>1.3333333730697632</v>
      </c>
      <c r="D52" s="28">
        <f t="shared" si="2"/>
        <v>108.33333337306976</v>
      </c>
      <c r="E52" s="28">
        <v>1.5</v>
      </c>
      <c r="F52" s="28">
        <f t="shared" si="23"/>
        <v>108.5</v>
      </c>
      <c r="H52" s="30">
        <f t="shared" si="13"/>
        <v>64.7</v>
      </c>
      <c r="I52" s="28">
        <f>I51+(I55-I45)/10</f>
        <v>24.466666030883779</v>
      </c>
      <c r="J52" s="32">
        <f>IFERROR(ROUND((ROUNDDOWN(I52,0)*12)+IFERROR(VLOOKUP(ROUND(I52-(ROUNDDOWN(I52,0)),1),_Esperanzas!$R$5:$S$18,2,TRUE),0),0),12)</f>
        <v>294</v>
      </c>
      <c r="K52" s="28">
        <f t="shared" si="19"/>
        <v>89.166666030883789</v>
      </c>
      <c r="L52" s="28">
        <f>L51+(L55-L45)/10</f>
        <v>27.79999999999999</v>
      </c>
      <c r="M52" s="32">
        <f>IFERROR(ROUND((ROUNDDOWN(L52,0)*12)+IFERROR(VLOOKUP(ROUND(L52-(ROUNDDOWN(L52,0)),1),_Esperanzas!$R$5:$S$18,2,TRUE),0),0),12)</f>
        <v>333</v>
      </c>
      <c r="N52" s="28">
        <f t="shared" si="16"/>
        <v>92.5</v>
      </c>
      <c r="W52" s="27">
        <f t="shared" si="24"/>
        <v>107</v>
      </c>
      <c r="X52" s="28">
        <v>1</v>
      </c>
      <c r="Y52" s="28">
        <v>108</v>
      </c>
      <c r="Z52" s="28">
        <v>1.1666666269302368</v>
      </c>
      <c r="AA52" s="28">
        <v>108.16666662693024</v>
      </c>
      <c r="AC52" s="30">
        <f t="shared" si="14"/>
        <v>64.7</v>
      </c>
      <c r="AD52" s="28">
        <f>AD51+(AD55-AD45)/10</f>
        <v>22.383333969116201</v>
      </c>
      <c r="AE52" s="32">
        <f>IFERROR(ROUND((ROUNDDOWN(AD52,0)*12)+IFERROR(VLOOKUP(ROUND(AD52-(ROUNDDOWN(AD52,0)),1),_Esperanzas!$R$5:$S$18,2,TRUE),0),0),12)</f>
        <v>268</v>
      </c>
      <c r="AF52" s="28">
        <f t="shared" si="20"/>
        <v>87.083333969116211</v>
      </c>
      <c r="AG52" s="28">
        <f>AG51+(AG55-AG45)/10</f>
        <v>25.716666030883779</v>
      </c>
      <c r="AH52" s="32">
        <f>IFERROR(ROUND((ROUNDDOWN(AG52,0)*12)+IFERROR(VLOOKUP(ROUND(AG52-(ROUNDDOWN(AG52,0)),1),_Esperanzas!$R$5:$S$18,2,TRUE),0),0),12)</f>
        <v>308</v>
      </c>
      <c r="AI52" s="28">
        <f t="shared" si="21"/>
        <v>90.416666030883789</v>
      </c>
    </row>
    <row r="53" spans="2:35" x14ac:dyDescent="0.25">
      <c r="B53" s="23">
        <f t="shared" si="22"/>
        <v>108</v>
      </c>
      <c r="C53" s="24">
        <v>1.1666666269302368</v>
      </c>
      <c r="D53" s="25">
        <f t="shared" si="2"/>
        <v>109.16666662693024</v>
      </c>
      <c r="E53" s="24">
        <v>1.4166666269302368</v>
      </c>
      <c r="F53" s="26">
        <f t="shared" si="23"/>
        <v>109.41666662693024</v>
      </c>
      <c r="H53" s="29">
        <f t="shared" si="13"/>
        <v>64.8</v>
      </c>
      <c r="I53" s="25">
        <f>I52+(I55-I45)/10</f>
        <v>24.366666030883778</v>
      </c>
      <c r="J53" s="31">
        <f>IFERROR(ROUND((ROUNDDOWN(I53,0)*12)+IFERROR(VLOOKUP(ROUND(I53-(ROUNDDOWN(I53,0)),1),_Esperanzas!$R$5:$S$18,2,TRUE),0),0),12)</f>
        <v>292</v>
      </c>
      <c r="K53" s="25">
        <f t="shared" si="19"/>
        <v>89.166666030883775</v>
      </c>
      <c r="L53" s="25">
        <f>L52+(L55-L45)/10</f>
        <v>27.699999999999989</v>
      </c>
      <c r="M53" s="31">
        <f>IFERROR(ROUND((ROUNDDOWN(L53,0)*12)+IFERROR(VLOOKUP(ROUND(L53-(ROUNDDOWN(L53,0)),1),_Esperanzas!$R$5:$S$18,2,TRUE),0),0),12)</f>
        <v>332</v>
      </c>
      <c r="N53" s="26">
        <f t="shared" si="16"/>
        <v>92.499999999999986</v>
      </c>
      <c r="W53" s="23">
        <f t="shared" si="24"/>
        <v>108</v>
      </c>
      <c r="X53" s="24">
        <v>0.91666668653488159</v>
      </c>
      <c r="Y53" s="25">
        <v>108.91666668653488</v>
      </c>
      <c r="Z53" s="24">
        <v>1.0833333730697632</v>
      </c>
      <c r="AA53" s="26">
        <v>109.08333337306976</v>
      </c>
      <c r="AC53" s="29">
        <f t="shared" si="14"/>
        <v>64.8</v>
      </c>
      <c r="AD53" s="25">
        <f>AD52+(AD55-AD45)/10</f>
        <v>22.2833339691162</v>
      </c>
      <c r="AE53" s="31">
        <f>IFERROR(ROUND((ROUNDDOWN(AD53,0)*12)+IFERROR(VLOOKUP(ROUND(AD53-(ROUNDDOWN(AD53,0)),1),_Esperanzas!$R$5:$S$18,2,TRUE),0),0),12)</f>
        <v>267</v>
      </c>
      <c r="AF53" s="25">
        <f t="shared" si="20"/>
        <v>87.083333969116197</v>
      </c>
      <c r="AG53" s="25">
        <f>AG52+(AG55-AG45)/10</f>
        <v>25.616666030883778</v>
      </c>
      <c r="AH53" s="31">
        <f>IFERROR(ROUND((ROUNDDOWN(AG53,0)*12)+IFERROR(VLOOKUP(ROUND(AG53-(ROUNDDOWN(AG53,0)),1),_Esperanzas!$R$5:$S$18,2,TRUE),0),0),12)</f>
        <v>307</v>
      </c>
      <c r="AI53" s="26">
        <f t="shared" si="21"/>
        <v>90.416666030883775</v>
      </c>
    </row>
    <row r="54" spans="2:35" x14ac:dyDescent="0.25">
      <c r="B54" s="27">
        <f t="shared" si="22"/>
        <v>109</v>
      </c>
      <c r="C54" s="28">
        <v>1.0833333730697632</v>
      </c>
      <c r="D54" s="28">
        <f t="shared" si="2"/>
        <v>110.08333337306976</v>
      </c>
      <c r="E54" s="28">
        <v>1.25</v>
      </c>
      <c r="F54" s="28">
        <f t="shared" si="23"/>
        <v>110.25</v>
      </c>
      <c r="H54" s="30">
        <f t="shared" si="13"/>
        <v>64.900000000000006</v>
      </c>
      <c r="I54" s="28">
        <f>I53+(I55-I45)/10</f>
        <v>24.266666030883776</v>
      </c>
      <c r="J54" s="32">
        <f>IFERROR(ROUND((ROUNDDOWN(I54,0)*12)+IFERROR(VLOOKUP(ROUND(I54-(ROUNDDOWN(I54,0)),1),_Esperanzas!$R$5:$S$18,2,TRUE),0),0),12)</f>
        <v>291</v>
      </c>
      <c r="K54" s="28">
        <f t="shared" si="19"/>
        <v>89.166666030883789</v>
      </c>
      <c r="L54" s="28">
        <f>L53+(L55-L45)/10</f>
        <v>27.599999999999987</v>
      </c>
      <c r="M54" s="32">
        <f>IFERROR(ROUND((ROUNDDOWN(L54,0)*12)+IFERROR(VLOOKUP(ROUND(L54-(ROUNDDOWN(L54,0)),1),_Esperanzas!$R$5:$S$18,2,TRUE),0),0),12)</f>
        <v>331</v>
      </c>
      <c r="N54" s="28">
        <f t="shared" si="16"/>
        <v>92.5</v>
      </c>
      <c r="W54" s="27">
        <f t="shared" si="24"/>
        <v>109</v>
      </c>
      <c r="X54" s="28">
        <v>0.83333331346511841</v>
      </c>
      <c r="Y54" s="28">
        <v>109.83333331346512</v>
      </c>
      <c r="Z54" s="28">
        <v>0.91666668653488159</v>
      </c>
      <c r="AA54" s="28">
        <v>109.91666668653488</v>
      </c>
      <c r="AC54" s="30">
        <f t="shared" si="14"/>
        <v>64.900000000000006</v>
      </c>
      <c r="AD54" s="28">
        <f>AD53+(AD55-AD45)/10</f>
        <v>22.183333969116198</v>
      </c>
      <c r="AE54" s="32">
        <f>IFERROR(ROUND((ROUNDDOWN(AD54,0)*12)+IFERROR(VLOOKUP(ROUND(AD54-(ROUNDDOWN(AD54,0)),1),_Esperanzas!$R$5:$S$18,2,TRUE),0),0),12)</f>
        <v>266</v>
      </c>
      <c r="AF54" s="28">
        <f t="shared" si="20"/>
        <v>87.083333969116211</v>
      </c>
      <c r="AG54" s="28">
        <f>AG53+(AG55-AG45)/10</f>
        <v>25.516666030883776</v>
      </c>
      <c r="AH54" s="32">
        <f>IFERROR(ROUND((ROUNDDOWN(AG54,0)*12)+IFERROR(VLOOKUP(ROUND(AG54-(ROUNDDOWN(AG54,0)),1),_Esperanzas!$R$5:$S$18,2,TRUE),0),0),12)</f>
        <v>306</v>
      </c>
      <c r="AI54" s="28">
        <f t="shared" si="21"/>
        <v>90.416666030883789</v>
      </c>
    </row>
    <row r="55" spans="2:35" x14ac:dyDescent="0.25">
      <c r="B55" s="23">
        <f t="shared" si="22"/>
        <v>110</v>
      </c>
      <c r="C55" s="24">
        <v>1</v>
      </c>
      <c r="D55" s="25">
        <f t="shared" si="2"/>
        <v>111</v>
      </c>
      <c r="E55" s="24">
        <v>1.1666666269302368</v>
      </c>
      <c r="F55" s="26">
        <f t="shared" si="23"/>
        <v>111.16666662693024</v>
      </c>
      <c r="H55" s="29">
        <f t="shared" si="13"/>
        <v>65</v>
      </c>
      <c r="I55" s="25">
        <f>VLOOKUP($H55,$B$5:$F$55,2,0)</f>
        <v>24.166666030883789</v>
      </c>
      <c r="J55" s="31">
        <f>IFERROR(ROUND((ROUNDDOWN(I55,0)*12)+IFERROR(VLOOKUP(ROUND(I55-(ROUNDDOWN(I55,0)),1),_Esperanzas!$R$5:$S$18,2,TRUE),0),0),12)</f>
        <v>290</v>
      </c>
      <c r="K55" s="25">
        <f t="shared" si="19"/>
        <v>89.166666030883789</v>
      </c>
      <c r="L55" s="25">
        <f>VLOOKUP($H55,$B$5:$F$55,4,0)</f>
        <v>27.5</v>
      </c>
      <c r="M55" s="31">
        <f>IFERROR(ROUND((ROUNDDOWN(L55,0)*12)+IFERROR(VLOOKUP(ROUND(L55-(ROUNDDOWN(L55,0)),1),_Esperanzas!$R$5:$S$18,2,TRUE),0),0),12)</f>
        <v>330</v>
      </c>
      <c r="N55" s="26">
        <f t="shared" si="16"/>
        <v>92.5</v>
      </c>
      <c r="W55" s="23">
        <f t="shared" si="24"/>
        <v>110</v>
      </c>
      <c r="X55" s="24">
        <v>0.75</v>
      </c>
      <c r="Y55" s="25">
        <v>110.75</v>
      </c>
      <c r="Z55" s="24">
        <v>0.83333331346511841</v>
      </c>
      <c r="AA55" s="26">
        <v>110.83333331346512</v>
      </c>
      <c r="AC55" s="29">
        <f t="shared" si="14"/>
        <v>65</v>
      </c>
      <c r="AD55" s="25">
        <f>VLOOKUP($AC55,$W$5:$AA$55,2,0)</f>
        <v>22.083333969116211</v>
      </c>
      <c r="AE55" s="31">
        <f>IFERROR(ROUND((ROUNDDOWN(AD55,0)*12)+IFERROR(VLOOKUP(ROUND(AD55-(ROUNDDOWN(AD55,0)),1),_Esperanzas!$R$5:$S$18,2,TRUE),0),0),12)</f>
        <v>265</v>
      </c>
      <c r="AF55" s="25">
        <f t="shared" si="20"/>
        <v>87.083333969116211</v>
      </c>
      <c r="AG55" s="25">
        <f>VLOOKUP($AC55,$W$5:$AA$55,4,0)</f>
        <v>25.416666030883789</v>
      </c>
      <c r="AH55" s="31">
        <f>IFERROR(ROUND((ROUNDDOWN(AG55,0)*12)+IFERROR(VLOOKUP(ROUND(AG55-(ROUNDDOWN(AG55,0)),1),_Esperanzas!$R$5:$S$18,2,TRUE),0),0),12)</f>
        <v>304</v>
      </c>
      <c r="AI55" s="26">
        <f t="shared" si="21"/>
        <v>90.416666030883789</v>
      </c>
    </row>
    <row r="56" spans="2:35" x14ac:dyDescent="0.25">
      <c r="H56" s="30">
        <f t="shared" si="13"/>
        <v>65.099999999999994</v>
      </c>
      <c r="I56" s="28">
        <f>I55+(I65-I55)/10</f>
        <v>24.066666030883788</v>
      </c>
      <c r="J56" s="32">
        <f>IFERROR(ROUND((ROUNDDOWN(I56,0)*12)+IFERROR(VLOOKUP(ROUND(I56-(ROUNDDOWN(I56,0)),1),_Esperanzas!$R$5:$S$18,2,TRUE),0),0),12)</f>
        <v>289</v>
      </c>
      <c r="K56" s="28">
        <f t="shared" si="19"/>
        <v>89.166666030883789</v>
      </c>
      <c r="L56" s="28">
        <f>L55+(L65-L55)/10</f>
        <v>27.4</v>
      </c>
      <c r="M56" s="32">
        <f>IFERROR(ROUND((ROUNDDOWN(L56,0)*12)+IFERROR(VLOOKUP(ROUND(L56-(ROUNDDOWN(L56,0)),1),_Esperanzas!$R$5:$S$18,2,TRUE),0),0),12)</f>
        <v>328</v>
      </c>
      <c r="N56" s="28">
        <f t="shared" si="16"/>
        <v>92.5</v>
      </c>
      <c r="AC56" s="30">
        <f t="shared" si="14"/>
        <v>65.099999999999994</v>
      </c>
      <c r="AD56" s="28">
        <f>AD55+(AD65-AD55)/10</f>
        <v>21.98333396911621</v>
      </c>
      <c r="AE56" s="32">
        <f>IFERROR(ROUND((ROUNDDOWN(AD56,0)*12)+IFERROR(VLOOKUP(ROUND(AD56-(ROUNDDOWN(AD56,0)),1),_Esperanzas!$R$5:$S$18,2,TRUE),0),0),12)</f>
        <v>264</v>
      </c>
      <c r="AF56" s="28">
        <f t="shared" si="20"/>
        <v>87.083333969116211</v>
      </c>
      <c r="AG56" s="28">
        <f>AG55+(AG65-AG55)/10</f>
        <v>25.316666030883788</v>
      </c>
      <c r="AH56" s="32">
        <f>IFERROR(ROUND((ROUNDDOWN(AG56,0)*12)+IFERROR(VLOOKUP(ROUND(AG56-(ROUNDDOWN(AG56,0)),1),_Esperanzas!$R$5:$S$18,2,TRUE),0),0),12)</f>
        <v>303</v>
      </c>
      <c r="AI56" s="28">
        <f t="shared" si="21"/>
        <v>90.416666030883789</v>
      </c>
    </row>
    <row r="57" spans="2:35" x14ac:dyDescent="0.25">
      <c r="H57" s="29">
        <f t="shared" si="13"/>
        <v>65.2</v>
      </c>
      <c r="I57" s="25">
        <f>I56+(I65-I55)/10</f>
        <v>23.966666030883786</v>
      </c>
      <c r="J57" s="31">
        <f>IFERROR(ROUND((ROUNDDOWN(I57,0)*12)+IFERROR(VLOOKUP(ROUND(I57-(ROUNDDOWN(I57,0)),1),_Esperanzas!$R$5:$S$18,2,TRUE),0),0),12)</f>
        <v>288</v>
      </c>
      <c r="K57" s="25">
        <f t="shared" si="19"/>
        <v>89.166666030883789</v>
      </c>
      <c r="L57" s="25">
        <f>L56+(L65-L55)/10</f>
        <v>27.299999999999997</v>
      </c>
      <c r="M57" s="31">
        <f>IFERROR(ROUND((ROUNDDOWN(L57,0)*12)+IFERROR(VLOOKUP(ROUND(L57-(ROUNDDOWN(L57,0)),1),_Esperanzas!$R$5:$S$18,2,TRUE),0),0),12)</f>
        <v>327</v>
      </c>
      <c r="N57" s="26">
        <f t="shared" si="16"/>
        <v>92.5</v>
      </c>
      <c r="AC57" s="29">
        <f t="shared" si="14"/>
        <v>65.2</v>
      </c>
      <c r="AD57" s="25">
        <f>AD56+(AD65-AD55)/10</f>
        <v>21.883333969116208</v>
      </c>
      <c r="AE57" s="31">
        <f>IFERROR(ROUND((ROUNDDOWN(AD57,0)*12)+IFERROR(VLOOKUP(ROUND(AD57-(ROUNDDOWN(AD57,0)),1),_Esperanzas!$R$5:$S$18,2,TRUE),0),0),12)</f>
        <v>262</v>
      </c>
      <c r="AF57" s="25">
        <f t="shared" si="20"/>
        <v>87.083333969116211</v>
      </c>
      <c r="AG57" s="25">
        <f>AG56+(AG65-AG55)/10</f>
        <v>25.216666030883786</v>
      </c>
      <c r="AH57" s="31">
        <f>IFERROR(ROUND((ROUNDDOWN(AG57,0)*12)+IFERROR(VLOOKUP(ROUND(AG57-(ROUNDDOWN(AG57,0)),1),_Esperanzas!$R$5:$S$18,2,TRUE),0),0),12)</f>
        <v>302</v>
      </c>
      <c r="AI57" s="26">
        <f t="shared" si="21"/>
        <v>90.416666030883789</v>
      </c>
    </row>
    <row r="58" spans="2:35" x14ac:dyDescent="0.25">
      <c r="H58" s="30">
        <f t="shared" si="13"/>
        <v>65.3</v>
      </c>
      <c r="I58" s="28">
        <f>I57+(I65-I55)/10</f>
        <v>23.866666030883785</v>
      </c>
      <c r="J58" s="32">
        <f>IFERROR(ROUND((ROUNDDOWN(I58,0)*12)+IFERROR(VLOOKUP(ROUND(I58-(ROUNDDOWN(I58,0)),1),_Esperanzas!$R$5:$S$18,2,TRUE),0),0),12)</f>
        <v>286</v>
      </c>
      <c r="K58" s="28">
        <f t="shared" si="19"/>
        <v>89.166666030883789</v>
      </c>
      <c r="L58" s="28">
        <f>L57+(L65-L55)/10</f>
        <v>27.199999999999996</v>
      </c>
      <c r="M58" s="32">
        <f>IFERROR(ROUND((ROUNDDOWN(L58,0)*12)+IFERROR(VLOOKUP(ROUND(L58-(ROUNDDOWN(L58,0)),1),_Esperanzas!$R$5:$S$18,2,TRUE),0),0),12)</f>
        <v>326</v>
      </c>
      <c r="N58" s="28">
        <f t="shared" si="16"/>
        <v>92.5</v>
      </c>
      <c r="AC58" s="30">
        <f t="shared" si="14"/>
        <v>65.3</v>
      </c>
      <c r="AD58" s="28">
        <f>AD57+(AD65-AD55)/10</f>
        <v>21.783333969116207</v>
      </c>
      <c r="AE58" s="32">
        <f>IFERROR(ROUND((ROUNDDOWN(AD58,0)*12)+IFERROR(VLOOKUP(ROUND(AD58-(ROUNDDOWN(AD58,0)),1),_Esperanzas!$R$5:$S$18,2,TRUE),0),0),12)</f>
        <v>261</v>
      </c>
      <c r="AF58" s="28">
        <f t="shared" si="20"/>
        <v>87.083333969116211</v>
      </c>
      <c r="AG58" s="28">
        <f>AG57+(AG65-AG55)/10</f>
        <v>25.116666030883785</v>
      </c>
      <c r="AH58" s="32">
        <f>IFERROR(ROUND((ROUNDDOWN(AG58,0)*12)+IFERROR(VLOOKUP(ROUND(AG58-(ROUNDDOWN(AG58,0)),1),_Esperanzas!$R$5:$S$18,2,TRUE),0),0),12)</f>
        <v>301</v>
      </c>
      <c r="AI58" s="28">
        <f t="shared" si="21"/>
        <v>90.416666030883789</v>
      </c>
    </row>
    <row r="59" spans="2:35" x14ac:dyDescent="0.25">
      <c r="H59" s="29">
        <f t="shared" si="13"/>
        <v>65.400000000000006</v>
      </c>
      <c r="I59" s="25">
        <f>I58+(I65-I55)/10</f>
        <v>23.766666030883783</v>
      </c>
      <c r="J59" s="31">
        <f>IFERROR(ROUND((ROUNDDOWN(I59,0)*12)+IFERROR(VLOOKUP(ROUND(I59-(ROUNDDOWN(I59,0)),1),_Esperanzas!$R$5:$S$18,2,TRUE),0),0),12)</f>
        <v>285</v>
      </c>
      <c r="K59" s="25">
        <f t="shared" si="19"/>
        <v>89.166666030883789</v>
      </c>
      <c r="L59" s="25">
        <f>L58+(L65-L55)/10</f>
        <v>27.099999999999994</v>
      </c>
      <c r="M59" s="31">
        <f>IFERROR(ROUND((ROUNDDOWN(L59,0)*12)+IFERROR(VLOOKUP(ROUND(L59-(ROUNDDOWN(L59,0)),1),_Esperanzas!$R$5:$S$18,2,TRUE),0),0),12)</f>
        <v>325</v>
      </c>
      <c r="N59" s="26">
        <f t="shared" si="16"/>
        <v>92.5</v>
      </c>
      <c r="AC59" s="29">
        <f t="shared" si="14"/>
        <v>65.400000000000006</v>
      </c>
      <c r="AD59" s="25">
        <f>AD58+(AD65-AD55)/10</f>
        <v>21.683333969116205</v>
      </c>
      <c r="AE59" s="31">
        <f>IFERROR(ROUND((ROUNDDOWN(AD59,0)*12)+IFERROR(VLOOKUP(ROUND(AD59-(ROUNDDOWN(AD59,0)),1),_Esperanzas!$R$5:$S$18,2,TRUE),0),0),12)</f>
        <v>260</v>
      </c>
      <c r="AF59" s="25">
        <f t="shared" si="20"/>
        <v>87.083333969116211</v>
      </c>
      <c r="AG59" s="25">
        <f>AG58+(AG65-AG55)/10</f>
        <v>25.016666030883783</v>
      </c>
      <c r="AH59" s="31">
        <f>IFERROR(ROUND((ROUNDDOWN(AG59,0)*12)+IFERROR(VLOOKUP(ROUND(AG59-(ROUNDDOWN(AG59,0)),1),_Esperanzas!$R$5:$S$18,2,TRUE),0),0),12)</f>
        <v>300</v>
      </c>
      <c r="AI59" s="26">
        <f t="shared" si="21"/>
        <v>90.416666030883789</v>
      </c>
    </row>
    <row r="60" spans="2:35" x14ac:dyDescent="0.25">
      <c r="H60" s="30">
        <f t="shared" si="13"/>
        <v>65.5</v>
      </c>
      <c r="I60" s="28">
        <f>I59+(I65-I55)/10</f>
        <v>23.666666030883782</v>
      </c>
      <c r="J60" s="32">
        <f>IFERROR(ROUND((ROUNDDOWN(I60,0)*12)+IFERROR(VLOOKUP(ROUND(I60-(ROUNDDOWN(I60,0)),1),_Esperanzas!$R$5:$S$18,2,TRUE),0),0),12)</f>
        <v>284</v>
      </c>
      <c r="K60" s="28">
        <f t="shared" si="19"/>
        <v>89.166666030883789</v>
      </c>
      <c r="L60" s="28">
        <f>L59+(L65-L55)/10</f>
        <v>26.999999999999993</v>
      </c>
      <c r="M60" s="32">
        <f>IFERROR(ROUND((ROUNDDOWN(L60,0)*12)+IFERROR(VLOOKUP(ROUND(L60-(ROUNDDOWN(L60,0)),1),_Esperanzas!$R$5:$S$18,2,TRUE),0),0),12)</f>
        <v>324</v>
      </c>
      <c r="N60" s="28">
        <f t="shared" si="16"/>
        <v>92.5</v>
      </c>
      <c r="AC60" s="30">
        <f t="shared" si="14"/>
        <v>65.5</v>
      </c>
      <c r="AD60" s="28">
        <f>AD59+(AD65-AD55)/10</f>
        <v>21.583333969116204</v>
      </c>
      <c r="AE60" s="32">
        <f>IFERROR(ROUND((ROUNDDOWN(AD60,0)*12)+IFERROR(VLOOKUP(ROUND(AD60-(ROUNDDOWN(AD60,0)),1),_Esperanzas!$R$5:$S$18,2,TRUE),0),0),12)</f>
        <v>259</v>
      </c>
      <c r="AF60" s="28">
        <f t="shared" si="20"/>
        <v>87.083333969116211</v>
      </c>
      <c r="AG60" s="28">
        <f>AG59+(AG65-AG55)/10</f>
        <v>24.916666030883782</v>
      </c>
      <c r="AH60" s="32">
        <f>IFERROR(ROUND((ROUNDDOWN(AG60,0)*12)+IFERROR(VLOOKUP(ROUND(AG60-(ROUNDDOWN(AG60,0)),1),_Esperanzas!$R$5:$S$18,2,TRUE),0),0),12)</f>
        <v>298</v>
      </c>
      <c r="AI60" s="28">
        <f t="shared" si="21"/>
        <v>90.416666030883789</v>
      </c>
    </row>
    <row r="61" spans="2:35" x14ac:dyDescent="0.25">
      <c r="H61" s="29">
        <f t="shared" si="13"/>
        <v>65.599999999999994</v>
      </c>
      <c r="I61" s="25">
        <f>I60+(I65-I55)/10</f>
        <v>23.566666030883781</v>
      </c>
      <c r="J61" s="31">
        <f>IFERROR(ROUND((ROUNDDOWN(I61,0)*12)+IFERROR(VLOOKUP(ROUND(I61-(ROUNDDOWN(I61,0)),1),_Esperanzas!$R$5:$S$18,2,TRUE),0),0),12)</f>
        <v>283</v>
      </c>
      <c r="K61" s="25">
        <f t="shared" si="19"/>
        <v>89.166666030883775</v>
      </c>
      <c r="L61" s="25">
        <f>L60+(L65-L55)/10</f>
        <v>26.899999999999991</v>
      </c>
      <c r="M61" s="31">
        <f>IFERROR(ROUND((ROUNDDOWN(L61,0)*12)+IFERROR(VLOOKUP(ROUND(L61-(ROUNDDOWN(L61,0)),1),_Esperanzas!$R$5:$S$18,2,TRUE),0),0),12)</f>
        <v>322</v>
      </c>
      <c r="N61" s="26">
        <f t="shared" si="16"/>
        <v>92.499999999999986</v>
      </c>
      <c r="AC61" s="29">
        <f t="shared" si="14"/>
        <v>65.599999999999994</v>
      </c>
      <c r="AD61" s="25">
        <f>AD60+(AD65-AD55)/10</f>
        <v>21.483333969116202</v>
      </c>
      <c r="AE61" s="31">
        <f>IFERROR(ROUND((ROUNDDOWN(AD61,0)*12)+IFERROR(VLOOKUP(ROUND(AD61-(ROUNDDOWN(AD61,0)),1),_Esperanzas!$R$5:$S$18,2,TRUE),0),0),12)</f>
        <v>258</v>
      </c>
      <c r="AF61" s="25">
        <f t="shared" si="20"/>
        <v>87.083333969116197</v>
      </c>
      <c r="AG61" s="25">
        <f>AG60+(AG65-AG55)/10</f>
        <v>24.816666030883781</v>
      </c>
      <c r="AH61" s="31">
        <f>IFERROR(ROUND((ROUNDDOWN(AG61,0)*12)+IFERROR(VLOOKUP(ROUND(AG61-(ROUNDDOWN(AG61,0)),1),_Esperanzas!$R$5:$S$18,2,TRUE),0),0),12)</f>
        <v>297</v>
      </c>
      <c r="AI61" s="26">
        <f t="shared" si="21"/>
        <v>90.416666030883775</v>
      </c>
    </row>
    <row r="62" spans="2:35" x14ac:dyDescent="0.25">
      <c r="H62" s="30">
        <f t="shared" si="13"/>
        <v>65.7</v>
      </c>
      <c r="I62" s="28">
        <f>I61+(I65-I55)/10</f>
        <v>23.466666030883779</v>
      </c>
      <c r="J62" s="32">
        <f>IFERROR(ROUND((ROUNDDOWN(I62,0)*12)+IFERROR(VLOOKUP(ROUND(I62-(ROUNDDOWN(I62,0)),1),_Esperanzas!$R$5:$S$18,2,TRUE),0),0),12)</f>
        <v>282</v>
      </c>
      <c r="K62" s="28">
        <f t="shared" si="19"/>
        <v>89.166666030883789</v>
      </c>
      <c r="L62" s="28">
        <f>L61+(L65-L55)/10</f>
        <v>26.79999999999999</v>
      </c>
      <c r="M62" s="32">
        <f>IFERROR(ROUND((ROUNDDOWN(L62,0)*12)+IFERROR(VLOOKUP(ROUND(L62-(ROUNDDOWN(L62,0)),1),_Esperanzas!$R$5:$S$18,2,TRUE),0),0),12)</f>
        <v>321</v>
      </c>
      <c r="N62" s="28">
        <f t="shared" si="16"/>
        <v>92.5</v>
      </c>
      <c r="AC62" s="30">
        <f t="shared" si="14"/>
        <v>65.7</v>
      </c>
      <c r="AD62" s="28">
        <f>AD61+(AD65-AD55)/10</f>
        <v>21.383333969116201</v>
      </c>
      <c r="AE62" s="32">
        <f>IFERROR(ROUND((ROUNDDOWN(AD62,0)*12)+IFERROR(VLOOKUP(ROUND(AD62-(ROUNDDOWN(AD62,0)),1),_Esperanzas!$R$5:$S$18,2,TRUE),0),0),12)</f>
        <v>256</v>
      </c>
      <c r="AF62" s="28">
        <f t="shared" si="20"/>
        <v>87.083333969116211</v>
      </c>
      <c r="AG62" s="28">
        <f>AG61+(AG65-AG55)/10</f>
        <v>24.716666030883779</v>
      </c>
      <c r="AH62" s="32">
        <f>IFERROR(ROUND((ROUNDDOWN(AG62,0)*12)+IFERROR(VLOOKUP(ROUND(AG62-(ROUNDDOWN(AG62,0)),1),_Esperanzas!$R$5:$S$18,2,TRUE),0),0),12)</f>
        <v>296</v>
      </c>
      <c r="AI62" s="28">
        <f t="shared" si="21"/>
        <v>90.416666030883789</v>
      </c>
    </row>
    <row r="63" spans="2:35" x14ac:dyDescent="0.25">
      <c r="H63" s="29">
        <f t="shared" si="13"/>
        <v>65.8</v>
      </c>
      <c r="I63" s="25">
        <f>I62+(I65-I55)/10</f>
        <v>23.366666030883778</v>
      </c>
      <c r="J63" s="31">
        <f>IFERROR(ROUND((ROUNDDOWN(I63,0)*12)+IFERROR(VLOOKUP(ROUND(I63-(ROUNDDOWN(I63,0)),1),_Esperanzas!$R$5:$S$18,2,TRUE),0),0),12)</f>
        <v>280</v>
      </c>
      <c r="K63" s="25">
        <f t="shared" si="19"/>
        <v>89.166666030883775</v>
      </c>
      <c r="L63" s="25">
        <f>L62+(L65-L55)/10</f>
        <v>26.699999999999989</v>
      </c>
      <c r="M63" s="31">
        <f>IFERROR(ROUND((ROUNDDOWN(L63,0)*12)+IFERROR(VLOOKUP(ROUND(L63-(ROUNDDOWN(L63,0)),1),_Esperanzas!$R$5:$S$18,2,TRUE),0),0),12)</f>
        <v>320</v>
      </c>
      <c r="N63" s="26">
        <f t="shared" si="16"/>
        <v>92.499999999999986</v>
      </c>
      <c r="AC63" s="29">
        <f t="shared" si="14"/>
        <v>65.8</v>
      </c>
      <c r="AD63" s="25">
        <f>AD62+(AD65-AD55)/10</f>
        <v>21.2833339691162</v>
      </c>
      <c r="AE63" s="31">
        <f>IFERROR(ROUND((ROUNDDOWN(AD63,0)*12)+IFERROR(VLOOKUP(ROUND(AD63-(ROUNDDOWN(AD63,0)),1),_Esperanzas!$R$5:$S$18,2,TRUE),0),0),12)</f>
        <v>255</v>
      </c>
      <c r="AF63" s="25">
        <f t="shared" si="20"/>
        <v>87.083333969116197</v>
      </c>
      <c r="AG63" s="25">
        <f>AG62+(AG65-AG55)/10</f>
        <v>24.616666030883778</v>
      </c>
      <c r="AH63" s="31">
        <f>IFERROR(ROUND((ROUNDDOWN(AG63,0)*12)+IFERROR(VLOOKUP(ROUND(AG63-(ROUNDDOWN(AG63,0)),1),_Esperanzas!$R$5:$S$18,2,TRUE),0),0),12)</f>
        <v>295</v>
      </c>
      <c r="AI63" s="26">
        <f t="shared" si="21"/>
        <v>90.416666030883775</v>
      </c>
    </row>
    <row r="64" spans="2:35" x14ac:dyDescent="0.25">
      <c r="H64" s="30">
        <f t="shared" si="13"/>
        <v>65.900000000000006</v>
      </c>
      <c r="I64" s="28">
        <f>I63+(I65-I55)/10</f>
        <v>23.266666030883776</v>
      </c>
      <c r="J64" s="32">
        <f>IFERROR(ROUND((ROUNDDOWN(I64,0)*12)+IFERROR(VLOOKUP(ROUND(I64-(ROUNDDOWN(I64,0)),1),_Esperanzas!$R$5:$S$18,2,TRUE),0),0),12)</f>
        <v>279</v>
      </c>
      <c r="K64" s="28">
        <f t="shared" si="19"/>
        <v>89.166666030883789</v>
      </c>
      <c r="L64" s="28">
        <f>L63+(L65-L55)/10</f>
        <v>26.599999999999987</v>
      </c>
      <c r="M64" s="32">
        <f>IFERROR(ROUND((ROUNDDOWN(L64,0)*12)+IFERROR(VLOOKUP(ROUND(L64-(ROUNDDOWN(L64,0)),1),_Esperanzas!$R$5:$S$18,2,TRUE),0),0),12)</f>
        <v>319</v>
      </c>
      <c r="N64" s="28">
        <f t="shared" si="16"/>
        <v>92.5</v>
      </c>
      <c r="AC64" s="30">
        <f t="shared" si="14"/>
        <v>65.900000000000006</v>
      </c>
      <c r="AD64" s="28">
        <f>AD63+(AD65-AD55)/10</f>
        <v>21.183333969116198</v>
      </c>
      <c r="AE64" s="32">
        <f>IFERROR(ROUND((ROUNDDOWN(AD64,0)*12)+IFERROR(VLOOKUP(ROUND(AD64-(ROUNDDOWN(AD64,0)),1),_Esperanzas!$R$5:$S$18,2,TRUE),0),0),12)</f>
        <v>254</v>
      </c>
      <c r="AF64" s="28">
        <f t="shared" si="20"/>
        <v>87.083333969116211</v>
      </c>
      <c r="AG64" s="28">
        <f>AG63+(AG65-AG55)/10</f>
        <v>24.516666030883776</v>
      </c>
      <c r="AH64" s="32">
        <f>IFERROR(ROUND((ROUNDDOWN(AG64,0)*12)+IFERROR(VLOOKUP(ROUND(AG64-(ROUNDDOWN(AG64,0)),1),_Esperanzas!$R$5:$S$18,2,TRUE),0),0),12)</f>
        <v>294</v>
      </c>
      <c r="AI64" s="28">
        <f t="shared" si="21"/>
        <v>90.416666030883789</v>
      </c>
    </row>
    <row r="65" spans="8:35" x14ac:dyDescent="0.25">
      <c r="H65" s="29">
        <f t="shared" si="13"/>
        <v>66</v>
      </c>
      <c r="I65" s="25">
        <f>VLOOKUP($H65,$B$5:$F$55,2,0)</f>
        <v>23.166666030883789</v>
      </c>
      <c r="J65" s="31">
        <f>IFERROR(ROUND((ROUNDDOWN(I65,0)*12)+IFERROR(VLOOKUP(ROUND(I65-(ROUNDDOWN(I65,0)),1),_Esperanzas!$R$5:$S$18,2,TRUE),0),0),12)</f>
        <v>278</v>
      </c>
      <c r="K65" s="25">
        <f t="shared" si="19"/>
        <v>89.166666030883789</v>
      </c>
      <c r="L65" s="25">
        <f>VLOOKUP($H65,$B$5:$F$55,4,0)</f>
        <v>26.5</v>
      </c>
      <c r="M65" s="31">
        <f>IFERROR(ROUND((ROUNDDOWN(L65,0)*12)+IFERROR(VLOOKUP(ROUND(L65-(ROUNDDOWN(L65,0)),1),_Esperanzas!$R$5:$S$18,2,TRUE),0),0),12)</f>
        <v>318</v>
      </c>
      <c r="N65" s="26">
        <f t="shared" si="16"/>
        <v>92.5</v>
      </c>
      <c r="AC65" s="29">
        <f t="shared" si="14"/>
        <v>66</v>
      </c>
      <c r="AD65" s="25">
        <f>VLOOKUP($AC65,$W$5:$AA$55,2,0)</f>
        <v>21.083333969116211</v>
      </c>
      <c r="AE65" s="31">
        <f>IFERROR(ROUND((ROUNDDOWN(AD65,0)*12)+IFERROR(VLOOKUP(ROUND(AD65-(ROUNDDOWN(AD65,0)),1),_Esperanzas!$R$5:$S$18,2,TRUE),0),0),12)</f>
        <v>253</v>
      </c>
      <c r="AF65" s="25">
        <f t="shared" si="20"/>
        <v>87.083333969116211</v>
      </c>
      <c r="AG65" s="25">
        <f>VLOOKUP($AC65,$W$5:$AA$55,4,0)</f>
        <v>24.416666030883789</v>
      </c>
      <c r="AH65" s="31">
        <f>IFERROR(ROUND((ROUNDDOWN(AG65,0)*12)+IFERROR(VLOOKUP(ROUND(AG65-(ROUNDDOWN(AG65,0)),1),_Esperanzas!$R$5:$S$18,2,TRUE),0),0),12)</f>
        <v>292</v>
      </c>
      <c r="AI65" s="26">
        <f t="shared" si="21"/>
        <v>90.416666030883789</v>
      </c>
    </row>
    <row r="66" spans="8:35" x14ac:dyDescent="0.25">
      <c r="H66" s="30">
        <f t="shared" si="13"/>
        <v>66.099999999999994</v>
      </c>
      <c r="I66" s="28">
        <f>I65+(I75-I65)/10</f>
        <v>23.066666030883788</v>
      </c>
      <c r="J66" s="32">
        <f>IFERROR(ROUND((ROUNDDOWN(I66,0)*12)+IFERROR(VLOOKUP(ROUND(I66-(ROUNDDOWN(I66,0)),1),_Esperanzas!$R$5:$S$18,2,TRUE),0),0),12)</f>
        <v>277</v>
      </c>
      <c r="K66" s="28">
        <f t="shared" si="19"/>
        <v>89.166666030883789</v>
      </c>
      <c r="L66" s="28">
        <f>L65+(L75-L65)/10</f>
        <v>26.4</v>
      </c>
      <c r="M66" s="32">
        <f>IFERROR(ROUND((ROUNDDOWN(L66,0)*12)+IFERROR(VLOOKUP(ROUND(L66-(ROUNDDOWN(L66,0)),1),_Esperanzas!$R$5:$S$18,2,TRUE),0),0),12)</f>
        <v>316</v>
      </c>
      <c r="N66" s="28">
        <f t="shared" si="16"/>
        <v>92.5</v>
      </c>
      <c r="AC66" s="30">
        <f t="shared" si="14"/>
        <v>66.099999999999994</v>
      </c>
      <c r="AD66" s="28">
        <f>AD65+(AD75-AD65)/10</f>
        <v>20.98333396911621</v>
      </c>
      <c r="AE66" s="32">
        <f>IFERROR(ROUND((ROUNDDOWN(AD66,0)*12)+IFERROR(VLOOKUP(ROUND(AD66-(ROUNDDOWN(AD66,0)),1),_Esperanzas!$R$5:$S$18,2,TRUE),0),0),12)</f>
        <v>252</v>
      </c>
      <c r="AF66" s="28">
        <f t="shared" si="20"/>
        <v>87.083333969116211</v>
      </c>
      <c r="AG66" s="28">
        <f>AG65+(AG75-AG65)/10</f>
        <v>24.316666030883788</v>
      </c>
      <c r="AH66" s="32">
        <f>IFERROR(ROUND((ROUNDDOWN(AG66,0)*12)+IFERROR(VLOOKUP(ROUND(AG66-(ROUNDDOWN(AG66,0)),1),_Esperanzas!$R$5:$S$18,2,TRUE),0),0),12)</f>
        <v>291</v>
      </c>
      <c r="AI66" s="28">
        <f t="shared" si="21"/>
        <v>90.416666030883789</v>
      </c>
    </row>
    <row r="67" spans="8:35" x14ac:dyDescent="0.25">
      <c r="H67" s="29">
        <f t="shared" si="13"/>
        <v>66.2</v>
      </c>
      <c r="I67" s="25">
        <f>I66+(I75-I65)/10</f>
        <v>22.966666030883786</v>
      </c>
      <c r="J67" s="31">
        <f>IFERROR(ROUND((ROUNDDOWN(I67,0)*12)+IFERROR(VLOOKUP(ROUND(I67-(ROUNDDOWN(I67,0)),1),_Esperanzas!$R$5:$S$18,2,TRUE),0),0),12)</f>
        <v>276</v>
      </c>
      <c r="K67" s="25">
        <f t="shared" si="19"/>
        <v>89.166666030883789</v>
      </c>
      <c r="L67" s="25">
        <f>L66+(L75-L65)/10</f>
        <v>26.299999999999997</v>
      </c>
      <c r="M67" s="31">
        <f>IFERROR(ROUND((ROUNDDOWN(L67,0)*12)+IFERROR(VLOOKUP(ROUND(L67-(ROUNDDOWN(L67,0)),1),_Esperanzas!$R$5:$S$18,2,TRUE),0),0),12)</f>
        <v>315</v>
      </c>
      <c r="N67" s="26">
        <f t="shared" si="16"/>
        <v>92.5</v>
      </c>
      <c r="AC67" s="29">
        <f t="shared" si="14"/>
        <v>66.2</v>
      </c>
      <c r="AD67" s="25">
        <f>AD66+(AD75-AD65)/10</f>
        <v>20.883333969116208</v>
      </c>
      <c r="AE67" s="31">
        <f>IFERROR(ROUND((ROUNDDOWN(AD67,0)*12)+IFERROR(VLOOKUP(ROUND(AD67-(ROUNDDOWN(AD67,0)),1),_Esperanzas!$R$5:$S$18,2,TRUE),0),0),12)</f>
        <v>250</v>
      </c>
      <c r="AF67" s="25">
        <f t="shared" si="20"/>
        <v>87.083333969116211</v>
      </c>
      <c r="AG67" s="25">
        <f>AG66+(AG75-AG65)/10</f>
        <v>24.216666030883786</v>
      </c>
      <c r="AH67" s="31">
        <f>IFERROR(ROUND((ROUNDDOWN(AG67,0)*12)+IFERROR(VLOOKUP(ROUND(AG67-(ROUNDDOWN(AG67,0)),1),_Esperanzas!$R$5:$S$18,2,TRUE),0),0),12)</f>
        <v>290</v>
      </c>
      <c r="AI67" s="26">
        <f t="shared" si="21"/>
        <v>90.416666030883789</v>
      </c>
    </row>
    <row r="68" spans="8:35" x14ac:dyDescent="0.25">
      <c r="H68" s="30">
        <f t="shared" si="13"/>
        <v>66.3</v>
      </c>
      <c r="I68" s="28">
        <f>I67+(I75-I65)/10</f>
        <v>22.866666030883785</v>
      </c>
      <c r="J68" s="32">
        <f>IFERROR(ROUND((ROUNDDOWN(I68,0)*12)+IFERROR(VLOOKUP(ROUND(I68-(ROUNDDOWN(I68,0)),1),_Esperanzas!$R$5:$S$18,2,TRUE),0),0),12)</f>
        <v>274</v>
      </c>
      <c r="K68" s="28">
        <f t="shared" si="19"/>
        <v>89.166666030883789</v>
      </c>
      <c r="L68" s="28">
        <f>L67+(L75-L65)/10</f>
        <v>26.199999999999996</v>
      </c>
      <c r="M68" s="32">
        <f>IFERROR(ROUND((ROUNDDOWN(L68,0)*12)+IFERROR(VLOOKUP(ROUND(L68-(ROUNDDOWN(L68,0)),1),_Esperanzas!$R$5:$S$18,2,TRUE),0),0),12)</f>
        <v>314</v>
      </c>
      <c r="N68" s="28">
        <f t="shared" si="16"/>
        <v>92.5</v>
      </c>
      <c r="AC68" s="30">
        <f t="shared" si="14"/>
        <v>66.3</v>
      </c>
      <c r="AD68" s="28">
        <f>AD67+(AD75-AD65)/10</f>
        <v>20.783333969116207</v>
      </c>
      <c r="AE68" s="32">
        <f>IFERROR(ROUND((ROUNDDOWN(AD68,0)*12)+IFERROR(VLOOKUP(ROUND(AD68-(ROUNDDOWN(AD68,0)),1),_Esperanzas!$R$5:$S$18,2,TRUE),0),0),12)</f>
        <v>249</v>
      </c>
      <c r="AF68" s="28">
        <f t="shared" si="20"/>
        <v>87.083333969116211</v>
      </c>
      <c r="AG68" s="28">
        <f>AG67+(AG75-AG65)/10</f>
        <v>24.116666030883785</v>
      </c>
      <c r="AH68" s="32">
        <f>IFERROR(ROUND((ROUNDDOWN(AG68,0)*12)+IFERROR(VLOOKUP(ROUND(AG68-(ROUNDDOWN(AG68,0)),1),_Esperanzas!$R$5:$S$18,2,TRUE),0),0),12)</f>
        <v>289</v>
      </c>
      <c r="AI68" s="28">
        <f t="shared" si="21"/>
        <v>90.416666030883789</v>
      </c>
    </row>
    <row r="69" spans="8:35" x14ac:dyDescent="0.25">
      <c r="H69" s="29">
        <f t="shared" si="13"/>
        <v>66.400000000000006</v>
      </c>
      <c r="I69" s="25">
        <f>I68+(I75-I65)/10</f>
        <v>22.766666030883783</v>
      </c>
      <c r="J69" s="31">
        <f>IFERROR(ROUND((ROUNDDOWN(I69,0)*12)+IFERROR(VLOOKUP(ROUND(I69-(ROUNDDOWN(I69,0)),1),_Esperanzas!$R$5:$S$18,2,TRUE),0),0),12)</f>
        <v>273</v>
      </c>
      <c r="K69" s="25">
        <f t="shared" si="19"/>
        <v>89.166666030883789</v>
      </c>
      <c r="L69" s="25">
        <f>L68+(L75-L65)/10</f>
        <v>26.099999999999994</v>
      </c>
      <c r="M69" s="31">
        <f>IFERROR(ROUND((ROUNDDOWN(L69,0)*12)+IFERROR(VLOOKUP(ROUND(L69-(ROUNDDOWN(L69,0)),1),_Esperanzas!$R$5:$S$18,2,TRUE),0),0),12)</f>
        <v>313</v>
      </c>
      <c r="N69" s="26">
        <f t="shared" si="16"/>
        <v>92.5</v>
      </c>
      <c r="AC69" s="29">
        <f t="shared" si="14"/>
        <v>66.400000000000006</v>
      </c>
      <c r="AD69" s="25">
        <f>AD68+(AD75-AD65)/10</f>
        <v>20.683333969116205</v>
      </c>
      <c r="AE69" s="31">
        <f>IFERROR(ROUND((ROUNDDOWN(AD69,0)*12)+IFERROR(VLOOKUP(ROUND(AD69-(ROUNDDOWN(AD69,0)),1),_Esperanzas!$R$5:$S$18,2,TRUE),0),0),12)</f>
        <v>248</v>
      </c>
      <c r="AF69" s="25">
        <f t="shared" si="20"/>
        <v>87.083333969116211</v>
      </c>
      <c r="AG69" s="25">
        <f>AG68+(AG75-AG65)/10</f>
        <v>24.016666030883783</v>
      </c>
      <c r="AH69" s="31">
        <f>IFERROR(ROUND((ROUNDDOWN(AG69,0)*12)+IFERROR(VLOOKUP(ROUND(AG69-(ROUNDDOWN(AG69,0)),1),_Esperanzas!$R$5:$S$18,2,TRUE),0),0),12)</f>
        <v>288</v>
      </c>
      <c r="AI69" s="26">
        <f t="shared" si="21"/>
        <v>90.416666030883789</v>
      </c>
    </row>
    <row r="70" spans="8:35" x14ac:dyDescent="0.25">
      <c r="H70" s="30">
        <f t="shared" si="13"/>
        <v>66.5</v>
      </c>
      <c r="I70" s="28">
        <f>I69+(I75-I65)/10</f>
        <v>22.666666030883782</v>
      </c>
      <c r="J70" s="32">
        <f>IFERROR(ROUND((ROUNDDOWN(I70,0)*12)+IFERROR(VLOOKUP(ROUND(I70-(ROUNDDOWN(I70,0)),1),_Esperanzas!$R$5:$S$18,2,TRUE),0),0),12)</f>
        <v>272</v>
      </c>
      <c r="K70" s="28">
        <f t="shared" si="19"/>
        <v>89.166666030883789</v>
      </c>
      <c r="L70" s="28">
        <f>L69+(L75-L65)/10</f>
        <v>25.999999999999993</v>
      </c>
      <c r="M70" s="32">
        <f>IFERROR(ROUND((ROUNDDOWN(L70,0)*12)+IFERROR(VLOOKUP(ROUND(L70-(ROUNDDOWN(L70,0)),1),_Esperanzas!$R$5:$S$18,2,TRUE),0),0),12)</f>
        <v>312</v>
      </c>
      <c r="N70" s="28">
        <f t="shared" si="16"/>
        <v>92.5</v>
      </c>
      <c r="AC70" s="30">
        <f t="shared" si="14"/>
        <v>66.5</v>
      </c>
      <c r="AD70" s="28">
        <f>AD69+(AD75-AD65)/10</f>
        <v>20.583333969116204</v>
      </c>
      <c r="AE70" s="32">
        <f>IFERROR(ROUND((ROUNDDOWN(AD70,0)*12)+IFERROR(VLOOKUP(ROUND(AD70-(ROUNDDOWN(AD70,0)),1),_Esperanzas!$R$5:$S$18,2,TRUE),0),0),12)</f>
        <v>247</v>
      </c>
      <c r="AF70" s="28">
        <f t="shared" si="20"/>
        <v>87.083333969116211</v>
      </c>
      <c r="AG70" s="28">
        <f>AG69+(AG75-AG65)/10</f>
        <v>23.916666030883782</v>
      </c>
      <c r="AH70" s="32">
        <f>IFERROR(ROUND((ROUNDDOWN(AG70,0)*12)+IFERROR(VLOOKUP(ROUND(AG70-(ROUNDDOWN(AG70,0)),1),_Esperanzas!$R$5:$S$18,2,TRUE),0),0),12)</f>
        <v>286</v>
      </c>
      <c r="AI70" s="28">
        <f t="shared" si="21"/>
        <v>90.416666030883789</v>
      </c>
    </row>
    <row r="71" spans="8:35" x14ac:dyDescent="0.25">
      <c r="H71" s="29">
        <f t="shared" ref="H71:H134" si="25">ROUND(H70+0.1,1)</f>
        <v>66.599999999999994</v>
      </c>
      <c r="I71" s="25">
        <f>I70+(I75-I65)/10</f>
        <v>22.566666030883781</v>
      </c>
      <c r="J71" s="31">
        <f>IFERROR(ROUND((ROUNDDOWN(I71,0)*12)+IFERROR(VLOOKUP(ROUND(I71-(ROUNDDOWN(I71,0)),1),_Esperanzas!$R$5:$S$18,2,TRUE),0),0),12)</f>
        <v>271</v>
      </c>
      <c r="K71" s="25">
        <f t="shared" si="19"/>
        <v>89.166666030883775</v>
      </c>
      <c r="L71" s="25">
        <f>L70+(L75-L65)/10</f>
        <v>25.899999999999991</v>
      </c>
      <c r="M71" s="31">
        <f>IFERROR(ROUND((ROUNDDOWN(L71,0)*12)+IFERROR(VLOOKUP(ROUND(L71-(ROUNDDOWN(L71,0)),1),_Esperanzas!$R$5:$S$18,2,TRUE),0),0),12)</f>
        <v>310</v>
      </c>
      <c r="N71" s="26">
        <f t="shared" si="16"/>
        <v>92.499999999999986</v>
      </c>
      <c r="AC71" s="29">
        <f t="shared" ref="AC71:AC134" si="26">ROUND(AC70+0.1,1)</f>
        <v>66.599999999999994</v>
      </c>
      <c r="AD71" s="25">
        <f>AD70+(AD75-AD65)/10</f>
        <v>20.483333969116202</v>
      </c>
      <c r="AE71" s="31">
        <f>IFERROR(ROUND((ROUNDDOWN(AD71,0)*12)+IFERROR(VLOOKUP(ROUND(AD71-(ROUNDDOWN(AD71,0)),1),_Esperanzas!$R$5:$S$18,2,TRUE),0),0),12)</f>
        <v>246</v>
      </c>
      <c r="AF71" s="25">
        <f t="shared" si="20"/>
        <v>87.083333969116197</v>
      </c>
      <c r="AG71" s="25">
        <f>AG70+(AG75-AG65)/10</f>
        <v>23.816666030883781</v>
      </c>
      <c r="AH71" s="31">
        <f>IFERROR(ROUND((ROUNDDOWN(AG71,0)*12)+IFERROR(VLOOKUP(ROUND(AG71-(ROUNDDOWN(AG71,0)),1),_Esperanzas!$R$5:$S$18,2,TRUE),0),0),12)</f>
        <v>285</v>
      </c>
      <c r="AI71" s="26">
        <f t="shared" si="21"/>
        <v>90.416666030883775</v>
      </c>
    </row>
    <row r="72" spans="8:35" x14ac:dyDescent="0.25">
      <c r="H72" s="30">
        <f t="shared" si="25"/>
        <v>66.7</v>
      </c>
      <c r="I72" s="28">
        <f>I71+(I75-I65)/10</f>
        <v>22.466666030883779</v>
      </c>
      <c r="J72" s="32">
        <f>IFERROR(ROUND((ROUNDDOWN(I72,0)*12)+IFERROR(VLOOKUP(ROUND(I72-(ROUNDDOWN(I72,0)),1),_Esperanzas!$R$5:$S$18,2,TRUE),0),0),12)</f>
        <v>270</v>
      </c>
      <c r="K72" s="28">
        <f t="shared" si="19"/>
        <v>89.166666030883789</v>
      </c>
      <c r="L72" s="28">
        <f>L71+(L75-L65)/10</f>
        <v>25.79999999999999</v>
      </c>
      <c r="M72" s="32">
        <f>IFERROR(ROUND((ROUNDDOWN(L72,0)*12)+IFERROR(VLOOKUP(ROUND(L72-(ROUNDDOWN(L72,0)),1),_Esperanzas!$R$5:$S$18,2,TRUE),0),0),12)</f>
        <v>309</v>
      </c>
      <c r="N72" s="28">
        <f t="shared" si="16"/>
        <v>92.5</v>
      </c>
      <c r="AC72" s="30">
        <f t="shared" si="26"/>
        <v>66.7</v>
      </c>
      <c r="AD72" s="28">
        <f>AD71+(AD75-AD65)/10</f>
        <v>20.383333969116201</v>
      </c>
      <c r="AE72" s="32">
        <f>IFERROR(ROUND((ROUNDDOWN(AD72,0)*12)+IFERROR(VLOOKUP(ROUND(AD72-(ROUNDDOWN(AD72,0)),1),_Esperanzas!$R$5:$S$18,2,TRUE),0),0),12)</f>
        <v>244</v>
      </c>
      <c r="AF72" s="28">
        <f t="shared" si="20"/>
        <v>87.083333969116211</v>
      </c>
      <c r="AG72" s="28">
        <f>AG71+(AG75-AG65)/10</f>
        <v>23.716666030883779</v>
      </c>
      <c r="AH72" s="32">
        <f>IFERROR(ROUND((ROUNDDOWN(AG72,0)*12)+IFERROR(VLOOKUP(ROUND(AG72-(ROUNDDOWN(AG72,0)),1),_Esperanzas!$R$5:$S$18,2,TRUE),0),0),12)</f>
        <v>284</v>
      </c>
      <c r="AI72" s="28">
        <f t="shared" si="21"/>
        <v>90.416666030883789</v>
      </c>
    </row>
    <row r="73" spans="8:35" x14ac:dyDescent="0.25">
      <c r="H73" s="29">
        <f t="shared" si="25"/>
        <v>66.8</v>
      </c>
      <c r="I73" s="25">
        <f>I72+(I75-I65)/10</f>
        <v>22.366666030883778</v>
      </c>
      <c r="J73" s="31">
        <f>IFERROR(ROUND((ROUNDDOWN(I73,0)*12)+IFERROR(VLOOKUP(ROUND(I73-(ROUNDDOWN(I73,0)),1),_Esperanzas!$R$5:$S$18,2,TRUE),0),0),12)</f>
        <v>268</v>
      </c>
      <c r="K73" s="25">
        <f t="shared" si="19"/>
        <v>89.166666030883775</v>
      </c>
      <c r="L73" s="25">
        <f>L72+(L75-L65)/10</f>
        <v>25.699999999999989</v>
      </c>
      <c r="M73" s="31">
        <f>IFERROR(ROUND((ROUNDDOWN(L73,0)*12)+IFERROR(VLOOKUP(ROUND(L73-(ROUNDDOWN(L73,0)),1),_Esperanzas!$R$5:$S$18,2,TRUE),0),0),12)</f>
        <v>308</v>
      </c>
      <c r="N73" s="26">
        <f t="shared" ref="N73:N136" si="27">L73+H73</f>
        <v>92.499999999999986</v>
      </c>
      <c r="AC73" s="29">
        <f t="shared" si="26"/>
        <v>66.8</v>
      </c>
      <c r="AD73" s="25">
        <f>AD72+(AD75-AD65)/10</f>
        <v>20.2833339691162</v>
      </c>
      <c r="AE73" s="31">
        <f>IFERROR(ROUND((ROUNDDOWN(AD73,0)*12)+IFERROR(VLOOKUP(ROUND(AD73-(ROUNDDOWN(AD73,0)),1),_Esperanzas!$R$5:$S$18,2,TRUE),0),0),12)</f>
        <v>243</v>
      </c>
      <c r="AF73" s="25">
        <f t="shared" si="20"/>
        <v>87.083333969116197</v>
      </c>
      <c r="AG73" s="25">
        <f>AG72+(AG75-AG65)/10</f>
        <v>23.616666030883778</v>
      </c>
      <c r="AH73" s="31">
        <f>IFERROR(ROUND((ROUNDDOWN(AG73,0)*12)+IFERROR(VLOOKUP(ROUND(AG73-(ROUNDDOWN(AG73,0)),1),_Esperanzas!$R$5:$S$18,2,TRUE),0),0),12)</f>
        <v>283</v>
      </c>
      <c r="AI73" s="26">
        <f t="shared" si="21"/>
        <v>90.416666030883775</v>
      </c>
    </row>
    <row r="74" spans="8:35" x14ac:dyDescent="0.25">
      <c r="H74" s="30">
        <f t="shared" si="25"/>
        <v>66.900000000000006</v>
      </c>
      <c r="I74" s="28">
        <f>I73+(I75-I65)/10</f>
        <v>22.266666030883776</v>
      </c>
      <c r="J74" s="32">
        <f>IFERROR(ROUND((ROUNDDOWN(I74,0)*12)+IFERROR(VLOOKUP(ROUND(I74-(ROUNDDOWN(I74,0)),1),_Esperanzas!$R$5:$S$18,2,TRUE),0),0),12)</f>
        <v>267</v>
      </c>
      <c r="K74" s="28">
        <f t="shared" si="19"/>
        <v>89.166666030883789</v>
      </c>
      <c r="L74" s="28">
        <f>L73+(L75-L65)/10</f>
        <v>25.599999999999987</v>
      </c>
      <c r="M74" s="32">
        <f>IFERROR(ROUND((ROUNDDOWN(L74,0)*12)+IFERROR(VLOOKUP(ROUND(L74-(ROUNDDOWN(L74,0)),1),_Esperanzas!$R$5:$S$18,2,TRUE),0),0),12)</f>
        <v>307</v>
      </c>
      <c r="N74" s="28">
        <f t="shared" si="27"/>
        <v>92.5</v>
      </c>
      <c r="AC74" s="30">
        <f t="shared" si="26"/>
        <v>66.900000000000006</v>
      </c>
      <c r="AD74" s="28">
        <f>AD73+(AD75-AD65)/10</f>
        <v>20.183333969116198</v>
      </c>
      <c r="AE74" s="32">
        <f>IFERROR(ROUND((ROUNDDOWN(AD74,0)*12)+IFERROR(VLOOKUP(ROUND(AD74-(ROUNDDOWN(AD74,0)),1),_Esperanzas!$R$5:$S$18,2,TRUE),0),0),12)</f>
        <v>242</v>
      </c>
      <c r="AF74" s="28">
        <f t="shared" si="20"/>
        <v>87.083333969116211</v>
      </c>
      <c r="AG74" s="28">
        <f>AG73+(AG75-AG65)/10</f>
        <v>23.516666030883776</v>
      </c>
      <c r="AH74" s="32">
        <f>IFERROR(ROUND((ROUNDDOWN(AG74,0)*12)+IFERROR(VLOOKUP(ROUND(AG74-(ROUNDDOWN(AG74,0)),1),_Esperanzas!$R$5:$S$18,2,TRUE),0),0),12)</f>
        <v>282</v>
      </c>
      <c r="AI74" s="28">
        <f t="shared" si="21"/>
        <v>90.416666030883789</v>
      </c>
    </row>
    <row r="75" spans="8:35" x14ac:dyDescent="0.25">
      <c r="H75" s="29">
        <f t="shared" si="25"/>
        <v>67</v>
      </c>
      <c r="I75" s="25">
        <f>VLOOKUP($H75,$B$5:$F$55,2,0)</f>
        <v>22.166666030883789</v>
      </c>
      <c r="J75" s="31">
        <f>IFERROR(ROUND((ROUNDDOWN(I75,0)*12)+IFERROR(VLOOKUP(ROUND(I75-(ROUNDDOWN(I75,0)),1),_Esperanzas!$R$5:$S$18,2,TRUE),0),0),12)</f>
        <v>266</v>
      </c>
      <c r="K75" s="25">
        <f t="shared" si="19"/>
        <v>89.166666030883789</v>
      </c>
      <c r="L75" s="25">
        <f>VLOOKUP($H75,$B$5:$F$55,4,0)</f>
        <v>25.5</v>
      </c>
      <c r="M75" s="31">
        <f>IFERROR(ROUND((ROUNDDOWN(L75,0)*12)+IFERROR(VLOOKUP(ROUND(L75-(ROUNDDOWN(L75,0)),1),_Esperanzas!$R$5:$S$18,2,TRUE),0),0),12)</f>
        <v>306</v>
      </c>
      <c r="N75" s="26">
        <f t="shared" si="27"/>
        <v>92.5</v>
      </c>
      <c r="AC75" s="29">
        <f t="shared" si="26"/>
        <v>67</v>
      </c>
      <c r="AD75" s="25">
        <f>VLOOKUP($AC75,$W$5:$AA$55,2,0)</f>
        <v>20.083333969116211</v>
      </c>
      <c r="AE75" s="31">
        <f>IFERROR(ROUND((ROUNDDOWN(AD75,0)*12)+IFERROR(VLOOKUP(ROUND(AD75-(ROUNDDOWN(AD75,0)),1),_Esperanzas!$R$5:$S$18,2,TRUE),0),0),12)</f>
        <v>241</v>
      </c>
      <c r="AF75" s="25">
        <f t="shared" si="20"/>
        <v>87.083333969116211</v>
      </c>
      <c r="AG75" s="25">
        <f>VLOOKUP($AC75,$W$5:$AA$55,4,0)</f>
        <v>23.416666030883789</v>
      </c>
      <c r="AH75" s="31">
        <f>IFERROR(ROUND((ROUNDDOWN(AG75,0)*12)+IFERROR(VLOOKUP(ROUND(AG75-(ROUNDDOWN(AG75,0)),1),_Esperanzas!$R$5:$S$18,2,TRUE),0),0),12)</f>
        <v>280</v>
      </c>
      <c r="AI75" s="26">
        <f t="shared" si="21"/>
        <v>90.416666030883789</v>
      </c>
    </row>
    <row r="76" spans="8:35" x14ac:dyDescent="0.25">
      <c r="H76" s="30">
        <f t="shared" si="25"/>
        <v>67.099999999999994</v>
      </c>
      <c r="I76" s="28">
        <f>I75+(I85-I75)/10</f>
        <v>22.066666030883788</v>
      </c>
      <c r="J76" s="32">
        <f>IFERROR(ROUND((ROUNDDOWN(I76,0)*12)+IFERROR(VLOOKUP(ROUND(I76-(ROUNDDOWN(I76,0)),1),_Esperanzas!$R$5:$S$18,2,TRUE),0),0),12)</f>
        <v>265</v>
      </c>
      <c r="K76" s="28">
        <f t="shared" si="19"/>
        <v>89.166666030883789</v>
      </c>
      <c r="L76" s="28">
        <f>L75+(L85-L75)/10</f>
        <v>25.4</v>
      </c>
      <c r="M76" s="32">
        <f>IFERROR(ROUND((ROUNDDOWN(L76,0)*12)+IFERROR(VLOOKUP(ROUND(L76-(ROUNDDOWN(L76,0)),1),_Esperanzas!$R$5:$S$18,2,TRUE),0),0),12)</f>
        <v>304</v>
      </c>
      <c r="N76" s="28">
        <f t="shared" si="27"/>
        <v>92.5</v>
      </c>
      <c r="AC76" s="30">
        <f t="shared" si="26"/>
        <v>67.099999999999994</v>
      </c>
      <c r="AD76" s="28">
        <f>AD75+(AD85-AD75)/10</f>
        <v>19.98333396911621</v>
      </c>
      <c r="AE76" s="32">
        <f>IFERROR(ROUND((ROUNDDOWN(AD76,0)*12)+IFERROR(VLOOKUP(ROUND(AD76-(ROUNDDOWN(AD76,0)),1),_Esperanzas!$R$5:$S$18,2,TRUE),0),0),12)</f>
        <v>240</v>
      </c>
      <c r="AF76" s="28">
        <f t="shared" si="20"/>
        <v>87.083333969116211</v>
      </c>
      <c r="AG76" s="28">
        <f>AG75+(AG85-AG75)/10</f>
        <v>23.316666030883788</v>
      </c>
      <c r="AH76" s="32">
        <f>IFERROR(ROUND((ROUNDDOWN(AG76,0)*12)+IFERROR(VLOOKUP(ROUND(AG76-(ROUNDDOWN(AG76,0)),1),_Esperanzas!$R$5:$S$18,2,TRUE),0),0),12)</f>
        <v>279</v>
      </c>
      <c r="AI76" s="28">
        <f t="shared" si="21"/>
        <v>90.416666030883789</v>
      </c>
    </row>
    <row r="77" spans="8:35" x14ac:dyDescent="0.25">
      <c r="H77" s="29">
        <f t="shared" si="25"/>
        <v>67.2</v>
      </c>
      <c r="I77" s="25">
        <f>I76+(I85-I75)/10</f>
        <v>21.966666030883786</v>
      </c>
      <c r="J77" s="31">
        <f>IFERROR(ROUND((ROUNDDOWN(I77,0)*12)+IFERROR(VLOOKUP(ROUND(I77-(ROUNDDOWN(I77,0)),1),_Esperanzas!$R$5:$S$18,2,TRUE),0),0),12)</f>
        <v>264</v>
      </c>
      <c r="K77" s="25">
        <f t="shared" si="19"/>
        <v>89.166666030883789</v>
      </c>
      <c r="L77" s="25">
        <f>L76+(L85-L75)/10</f>
        <v>25.299999999999997</v>
      </c>
      <c r="M77" s="31">
        <f>IFERROR(ROUND((ROUNDDOWN(L77,0)*12)+IFERROR(VLOOKUP(ROUND(L77-(ROUNDDOWN(L77,0)),1),_Esperanzas!$R$5:$S$18,2,TRUE),0),0),12)</f>
        <v>303</v>
      </c>
      <c r="N77" s="26">
        <f t="shared" si="27"/>
        <v>92.5</v>
      </c>
      <c r="AC77" s="29">
        <f t="shared" si="26"/>
        <v>67.2</v>
      </c>
      <c r="AD77" s="25">
        <f>AD76+(AD85-AD75)/10</f>
        <v>19.883333969116208</v>
      </c>
      <c r="AE77" s="31">
        <f>IFERROR(ROUND((ROUNDDOWN(AD77,0)*12)+IFERROR(VLOOKUP(ROUND(AD77-(ROUNDDOWN(AD77,0)),1),_Esperanzas!$R$5:$S$18,2,TRUE),0),0),12)</f>
        <v>238</v>
      </c>
      <c r="AF77" s="25">
        <f t="shared" si="20"/>
        <v>87.083333969116211</v>
      </c>
      <c r="AG77" s="25">
        <f>AG76+(AG85-AG75)/10</f>
        <v>23.216666030883786</v>
      </c>
      <c r="AH77" s="31">
        <f>IFERROR(ROUND((ROUNDDOWN(AG77,0)*12)+IFERROR(VLOOKUP(ROUND(AG77-(ROUNDDOWN(AG77,0)),1),_Esperanzas!$R$5:$S$18,2,TRUE),0),0),12)</f>
        <v>278</v>
      </c>
      <c r="AI77" s="26">
        <f t="shared" si="21"/>
        <v>90.416666030883789</v>
      </c>
    </row>
    <row r="78" spans="8:35" x14ac:dyDescent="0.25">
      <c r="H78" s="30">
        <f t="shared" si="25"/>
        <v>67.3</v>
      </c>
      <c r="I78" s="28">
        <f>I77+(I85-I75)/10</f>
        <v>21.866666030883785</v>
      </c>
      <c r="J78" s="32">
        <f>IFERROR(ROUND((ROUNDDOWN(I78,0)*12)+IFERROR(VLOOKUP(ROUND(I78-(ROUNDDOWN(I78,0)),1),_Esperanzas!$R$5:$S$18,2,TRUE),0),0),12)</f>
        <v>262</v>
      </c>
      <c r="K78" s="28">
        <f t="shared" si="19"/>
        <v>89.166666030883789</v>
      </c>
      <c r="L78" s="28">
        <f>L77+(L85-L75)/10</f>
        <v>25.199999999999996</v>
      </c>
      <c r="M78" s="32">
        <f>IFERROR(ROUND((ROUNDDOWN(L78,0)*12)+IFERROR(VLOOKUP(ROUND(L78-(ROUNDDOWN(L78,0)),1),_Esperanzas!$R$5:$S$18,2,TRUE),0),0),12)</f>
        <v>302</v>
      </c>
      <c r="N78" s="28">
        <f t="shared" si="27"/>
        <v>92.5</v>
      </c>
      <c r="AC78" s="30">
        <f t="shared" si="26"/>
        <v>67.3</v>
      </c>
      <c r="AD78" s="28">
        <f>AD77+(AD85-AD75)/10</f>
        <v>19.783333969116207</v>
      </c>
      <c r="AE78" s="32">
        <f>IFERROR(ROUND((ROUNDDOWN(AD78,0)*12)+IFERROR(VLOOKUP(ROUND(AD78-(ROUNDDOWN(AD78,0)),1),_Esperanzas!$R$5:$S$18,2,TRUE),0),0),12)</f>
        <v>237</v>
      </c>
      <c r="AF78" s="28">
        <f t="shared" si="20"/>
        <v>87.083333969116211</v>
      </c>
      <c r="AG78" s="28">
        <f>AG77+(AG85-AG75)/10</f>
        <v>23.116666030883785</v>
      </c>
      <c r="AH78" s="32">
        <f>IFERROR(ROUND((ROUNDDOWN(AG78,0)*12)+IFERROR(VLOOKUP(ROUND(AG78-(ROUNDDOWN(AG78,0)),1),_Esperanzas!$R$5:$S$18,2,TRUE),0),0),12)</f>
        <v>277</v>
      </c>
      <c r="AI78" s="28">
        <f t="shared" si="21"/>
        <v>90.416666030883789</v>
      </c>
    </row>
    <row r="79" spans="8:35" x14ac:dyDescent="0.25">
      <c r="H79" s="29">
        <f t="shared" si="25"/>
        <v>67.400000000000006</v>
      </c>
      <c r="I79" s="25">
        <f>I78+(I85-I75)/10</f>
        <v>21.766666030883783</v>
      </c>
      <c r="J79" s="31">
        <f>IFERROR(ROUND((ROUNDDOWN(I79,0)*12)+IFERROR(VLOOKUP(ROUND(I79-(ROUNDDOWN(I79,0)),1),_Esperanzas!$R$5:$S$18,2,TRUE),0),0),12)</f>
        <v>261</v>
      </c>
      <c r="K79" s="25">
        <f t="shared" si="19"/>
        <v>89.166666030883789</v>
      </c>
      <c r="L79" s="25">
        <f>L78+(L85-L75)/10</f>
        <v>25.099999999999994</v>
      </c>
      <c r="M79" s="31">
        <f>IFERROR(ROUND((ROUNDDOWN(L79,0)*12)+IFERROR(VLOOKUP(ROUND(L79-(ROUNDDOWN(L79,0)),1),_Esperanzas!$R$5:$S$18,2,TRUE),0),0),12)</f>
        <v>301</v>
      </c>
      <c r="N79" s="26">
        <f t="shared" si="27"/>
        <v>92.5</v>
      </c>
      <c r="AC79" s="29">
        <f t="shared" si="26"/>
        <v>67.400000000000006</v>
      </c>
      <c r="AD79" s="25">
        <f>AD78+(AD85-AD75)/10</f>
        <v>19.683333969116205</v>
      </c>
      <c r="AE79" s="31">
        <f>IFERROR(ROUND((ROUNDDOWN(AD79,0)*12)+IFERROR(VLOOKUP(ROUND(AD79-(ROUNDDOWN(AD79,0)),1),_Esperanzas!$R$5:$S$18,2,TRUE),0),0),12)</f>
        <v>236</v>
      </c>
      <c r="AF79" s="25">
        <f t="shared" si="20"/>
        <v>87.083333969116211</v>
      </c>
      <c r="AG79" s="25">
        <f>AG78+(AG85-AG75)/10</f>
        <v>23.016666030883783</v>
      </c>
      <c r="AH79" s="31">
        <f>IFERROR(ROUND((ROUNDDOWN(AG79,0)*12)+IFERROR(VLOOKUP(ROUND(AG79-(ROUNDDOWN(AG79,0)),1),_Esperanzas!$R$5:$S$18,2,TRUE),0),0),12)</f>
        <v>276</v>
      </c>
      <c r="AI79" s="26">
        <f t="shared" si="21"/>
        <v>90.416666030883789</v>
      </c>
    </row>
    <row r="80" spans="8:35" x14ac:dyDescent="0.25">
      <c r="H80" s="30">
        <f t="shared" si="25"/>
        <v>67.5</v>
      </c>
      <c r="I80" s="28">
        <f>I79+(I85-I75)/10</f>
        <v>21.666666030883782</v>
      </c>
      <c r="J80" s="32">
        <f>IFERROR(ROUND((ROUNDDOWN(I80,0)*12)+IFERROR(VLOOKUP(ROUND(I80-(ROUNDDOWN(I80,0)),1),_Esperanzas!$R$5:$S$18,2,TRUE),0),0),12)</f>
        <v>260</v>
      </c>
      <c r="K80" s="28">
        <f t="shared" si="19"/>
        <v>89.166666030883789</v>
      </c>
      <c r="L80" s="28">
        <f>L79+(L85-L75)/10</f>
        <v>24.999999999999993</v>
      </c>
      <c r="M80" s="32">
        <f>IFERROR(ROUND((ROUNDDOWN(L80,0)*12)+IFERROR(VLOOKUP(ROUND(L80-(ROUNDDOWN(L80,0)),1),_Esperanzas!$R$5:$S$18,2,TRUE),0),0),12)</f>
        <v>300</v>
      </c>
      <c r="N80" s="28">
        <f t="shared" si="27"/>
        <v>92.5</v>
      </c>
      <c r="AC80" s="30">
        <f t="shared" si="26"/>
        <v>67.5</v>
      </c>
      <c r="AD80" s="28">
        <f>AD79+(AD85-AD75)/10</f>
        <v>19.583333969116204</v>
      </c>
      <c r="AE80" s="32">
        <f>IFERROR(ROUND((ROUNDDOWN(AD80,0)*12)+IFERROR(VLOOKUP(ROUND(AD80-(ROUNDDOWN(AD80,0)),1),_Esperanzas!$R$5:$S$18,2,TRUE),0),0),12)</f>
        <v>235</v>
      </c>
      <c r="AF80" s="28">
        <f t="shared" si="20"/>
        <v>87.083333969116211</v>
      </c>
      <c r="AG80" s="28">
        <f>AG79+(AG85-AG75)/10</f>
        <v>22.916666030883782</v>
      </c>
      <c r="AH80" s="32">
        <f>IFERROR(ROUND((ROUNDDOWN(AG80,0)*12)+IFERROR(VLOOKUP(ROUND(AG80-(ROUNDDOWN(AG80,0)),1),_Esperanzas!$R$5:$S$18,2,TRUE),0),0),12)</f>
        <v>274</v>
      </c>
      <c r="AI80" s="28">
        <f t="shared" si="21"/>
        <v>90.416666030883789</v>
      </c>
    </row>
    <row r="81" spans="8:35" x14ac:dyDescent="0.25">
      <c r="H81" s="29">
        <f t="shared" si="25"/>
        <v>67.599999999999994</v>
      </c>
      <c r="I81" s="25">
        <f>I80+(I85-I75)/10</f>
        <v>21.566666030883781</v>
      </c>
      <c r="J81" s="31">
        <f>IFERROR(ROUND((ROUNDDOWN(I81,0)*12)+IFERROR(VLOOKUP(ROUND(I81-(ROUNDDOWN(I81,0)),1),_Esperanzas!$R$5:$S$18,2,TRUE),0),0),12)</f>
        <v>259</v>
      </c>
      <c r="K81" s="25">
        <f t="shared" si="19"/>
        <v>89.166666030883775</v>
      </c>
      <c r="L81" s="25">
        <f>L80+(L85-L75)/10</f>
        <v>24.899999999999991</v>
      </c>
      <c r="M81" s="31">
        <f>IFERROR(ROUND((ROUNDDOWN(L81,0)*12)+IFERROR(VLOOKUP(ROUND(L81-(ROUNDDOWN(L81,0)),1),_Esperanzas!$R$5:$S$18,2,TRUE),0),0),12)</f>
        <v>298</v>
      </c>
      <c r="N81" s="26">
        <f t="shared" si="27"/>
        <v>92.499999999999986</v>
      </c>
      <c r="AC81" s="29">
        <f t="shared" si="26"/>
        <v>67.599999999999994</v>
      </c>
      <c r="AD81" s="25">
        <f>AD80+(AD85-AD75)/10</f>
        <v>19.483333969116202</v>
      </c>
      <c r="AE81" s="31">
        <f>IFERROR(ROUND((ROUNDDOWN(AD81,0)*12)+IFERROR(VLOOKUP(ROUND(AD81-(ROUNDDOWN(AD81,0)),1),_Esperanzas!$R$5:$S$18,2,TRUE),0),0),12)</f>
        <v>234</v>
      </c>
      <c r="AF81" s="25">
        <f t="shared" si="20"/>
        <v>87.083333969116197</v>
      </c>
      <c r="AG81" s="25">
        <f>AG80+(AG85-AG75)/10</f>
        <v>22.816666030883781</v>
      </c>
      <c r="AH81" s="31">
        <f>IFERROR(ROUND((ROUNDDOWN(AG81,0)*12)+IFERROR(VLOOKUP(ROUND(AG81-(ROUNDDOWN(AG81,0)),1),_Esperanzas!$R$5:$S$18,2,TRUE),0),0),12)</f>
        <v>273</v>
      </c>
      <c r="AI81" s="26">
        <f t="shared" si="21"/>
        <v>90.416666030883775</v>
      </c>
    </row>
    <row r="82" spans="8:35" x14ac:dyDescent="0.25">
      <c r="H82" s="30">
        <f t="shared" si="25"/>
        <v>67.7</v>
      </c>
      <c r="I82" s="28">
        <f>I81+(I85-I75)/10</f>
        <v>21.466666030883779</v>
      </c>
      <c r="J82" s="32">
        <f>IFERROR(ROUND((ROUNDDOWN(I82,0)*12)+IFERROR(VLOOKUP(ROUND(I82-(ROUNDDOWN(I82,0)),1),_Esperanzas!$R$5:$S$18,2,TRUE),0),0),12)</f>
        <v>258</v>
      </c>
      <c r="K82" s="28">
        <f t="shared" si="19"/>
        <v>89.166666030883789</v>
      </c>
      <c r="L82" s="28">
        <f>L81+(L85-L75)/10</f>
        <v>24.79999999999999</v>
      </c>
      <c r="M82" s="32">
        <f>IFERROR(ROUND((ROUNDDOWN(L82,0)*12)+IFERROR(VLOOKUP(ROUND(L82-(ROUNDDOWN(L82,0)),1),_Esperanzas!$R$5:$S$18,2,TRUE),0),0),12)</f>
        <v>297</v>
      </c>
      <c r="N82" s="28">
        <f t="shared" si="27"/>
        <v>92.5</v>
      </c>
      <c r="AC82" s="30">
        <f t="shared" si="26"/>
        <v>67.7</v>
      </c>
      <c r="AD82" s="28">
        <f>AD81+(AD85-AD75)/10</f>
        <v>19.383333969116201</v>
      </c>
      <c r="AE82" s="32">
        <f>IFERROR(ROUND((ROUNDDOWN(AD82,0)*12)+IFERROR(VLOOKUP(ROUND(AD82-(ROUNDDOWN(AD82,0)),1),_Esperanzas!$R$5:$S$18,2,TRUE),0),0),12)</f>
        <v>232</v>
      </c>
      <c r="AF82" s="28">
        <f t="shared" si="20"/>
        <v>87.083333969116211</v>
      </c>
      <c r="AG82" s="28">
        <f>AG81+(AG85-AG75)/10</f>
        <v>22.716666030883779</v>
      </c>
      <c r="AH82" s="32">
        <f>IFERROR(ROUND((ROUNDDOWN(AG82,0)*12)+IFERROR(VLOOKUP(ROUND(AG82-(ROUNDDOWN(AG82,0)),1),_Esperanzas!$R$5:$S$18,2,TRUE),0),0),12)</f>
        <v>272</v>
      </c>
      <c r="AI82" s="28">
        <f t="shared" si="21"/>
        <v>90.416666030883789</v>
      </c>
    </row>
    <row r="83" spans="8:35" x14ac:dyDescent="0.25">
      <c r="H83" s="29">
        <f t="shared" si="25"/>
        <v>67.8</v>
      </c>
      <c r="I83" s="25">
        <f>I82+(I85-I75)/10</f>
        <v>21.366666030883778</v>
      </c>
      <c r="J83" s="31">
        <f>IFERROR(ROUND((ROUNDDOWN(I83,0)*12)+IFERROR(VLOOKUP(ROUND(I83-(ROUNDDOWN(I83,0)),1),_Esperanzas!$R$5:$S$18,2,TRUE),0),0),12)</f>
        <v>256</v>
      </c>
      <c r="K83" s="25">
        <f t="shared" ref="K83:K146" si="28">I83+H83</f>
        <v>89.166666030883775</v>
      </c>
      <c r="L83" s="25">
        <f>L82+(L85-L75)/10</f>
        <v>24.699999999999989</v>
      </c>
      <c r="M83" s="31">
        <f>IFERROR(ROUND((ROUNDDOWN(L83,0)*12)+IFERROR(VLOOKUP(ROUND(L83-(ROUNDDOWN(L83,0)),1),_Esperanzas!$R$5:$S$18,2,TRUE),0),0),12)</f>
        <v>296</v>
      </c>
      <c r="N83" s="26">
        <f t="shared" si="27"/>
        <v>92.499999999999986</v>
      </c>
      <c r="AC83" s="29">
        <f t="shared" si="26"/>
        <v>67.8</v>
      </c>
      <c r="AD83" s="25">
        <f>AD82+(AD85-AD75)/10</f>
        <v>19.2833339691162</v>
      </c>
      <c r="AE83" s="31">
        <f>IFERROR(ROUND((ROUNDDOWN(AD83,0)*12)+IFERROR(VLOOKUP(ROUND(AD83-(ROUNDDOWN(AD83,0)),1),_Esperanzas!$R$5:$S$18,2,TRUE),0),0),12)</f>
        <v>231</v>
      </c>
      <c r="AF83" s="25">
        <f t="shared" ref="AF83:AF146" si="29">AD83+AC83</f>
        <v>87.083333969116197</v>
      </c>
      <c r="AG83" s="25">
        <f>AG82+(AG85-AG75)/10</f>
        <v>22.616666030883778</v>
      </c>
      <c r="AH83" s="31">
        <f>IFERROR(ROUND((ROUNDDOWN(AG83,0)*12)+IFERROR(VLOOKUP(ROUND(AG83-(ROUNDDOWN(AG83,0)),1),_Esperanzas!$R$5:$S$18,2,TRUE),0),0),12)</f>
        <v>271</v>
      </c>
      <c r="AI83" s="26">
        <f t="shared" ref="AI83:AI146" si="30">AG83+AC83</f>
        <v>90.416666030883775</v>
      </c>
    </row>
    <row r="84" spans="8:35" x14ac:dyDescent="0.25">
      <c r="H84" s="30">
        <f t="shared" si="25"/>
        <v>67.900000000000006</v>
      </c>
      <c r="I84" s="28">
        <f>I83+(I85-I75)/10</f>
        <v>21.266666030883776</v>
      </c>
      <c r="J84" s="32">
        <f>IFERROR(ROUND((ROUNDDOWN(I84,0)*12)+IFERROR(VLOOKUP(ROUND(I84-(ROUNDDOWN(I84,0)),1),_Esperanzas!$R$5:$S$18,2,TRUE),0),0),12)</f>
        <v>255</v>
      </c>
      <c r="K84" s="28">
        <f t="shared" si="28"/>
        <v>89.166666030883789</v>
      </c>
      <c r="L84" s="28">
        <f>L83+(L85-L75)/10</f>
        <v>24.599999999999987</v>
      </c>
      <c r="M84" s="32">
        <f>IFERROR(ROUND((ROUNDDOWN(L84,0)*12)+IFERROR(VLOOKUP(ROUND(L84-(ROUNDDOWN(L84,0)),1),_Esperanzas!$R$5:$S$18,2,TRUE),0),0),12)</f>
        <v>295</v>
      </c>
      <c r="N84" s="28">
        <f t="shared" si="27"/>
        <v>92.5</v>
      </c>
      <c r="AC84" s="30">
        <f t="shared" si="26"/>
        <v>67.900000000000006</v>
      </c>
      <c r="AD84" s="28">
        <f>AD83+(AD85-AD75)/10</f>
        <v>19.183333969116198</v>
      </c>
      <c r="AE84" s="32">
        <f>IFERROR(ROUND((ROUNDDOWN(AD84,0)*12)+IFERROR(VLOOKUP(ROUND(AD84-(ROUNDDOWN(AD84,0)),1),_Esperanzas!$R$5:$S$18,2,TRUE),0),0),12)</f>
        <v>230</v>
      </c>
      <c r="AF84" s="28">
        <f t="shared" si="29"/>
        <v>87.083333969116211</v>
      </c>
      <c r="AG84" s="28">
        <f>AG83+(AG85-AG75)/10</f>
        <v>22.516666030883776</v>
      </c>
      <c r="AH84" s="32">
        <f>IFERROR(ROUND((ROUNDDOWN(AG84,0)*12)+IFERROR(VLOOKUP(ROUND(AG84-(ROUNDDOWN(AG84,0)),1),_Esperanzas!$R$5:$S$18,2,TRUE),0),0),12)</f>
        <v>270</v>
      </c>
      <c r="AI84" s="28">
        <f t="shared" si="30"/>
        <v>90.416666030883789</v>
      </c>
    </row>
    <row r="85" spans="8:35" x14ac:dyDescent="0.25">
      <c r="H85" s="29">
        <f t="shared" si="25"/>
        <v>68</v>
      </c>
      <c r="I85" s="25">
        <f>VLOOKUP($H85,$B$5:$F$55,2,0)</f>
        <v>21.166666030883789</v>
      </c>
      <c r="J85" s="31">
        <f>IFERROR(ROUND((ROUNDDOWN(I85,0)*12)+IFERROR(VLOOKUP(ROUND(I85-(ROUNDDOWN(I85,0)),1),_Esperanzas!$R$5:$S$18,2,TRUE),0),0),12)</f>
        <v>254</v>
      </c>
      <c r="K85" s="25">
        <f t="shared" si="28"/>
        <v>89.166666030883789</v>
      </c>
      <c r="L85" s="25">
        <f>VLOOKUP($H85,$B$5:$F$55,4,0)</f>
        <v>24.5</v>
      </c>
      <c r="M85" s="31">
        <f>IFERROR(ROUND((ROUNDDOWN(L85,0)*12)+IFERROR(VLOOKUP(ROUND(L85-(ROUNDDOWN(L85,0)),1),_Esperanzas!$R$5:$S$18,2,TRUE),0),0),12)</f>
        <v>294</v>
      </c>
      <c r="N85" s="26">
        <f t="shared" si="27"/>
        <v>92.5</v>
      </c>
      <c r="AC85" s="29">
        <f t="shared" si="26"/>
        <v>68</v>
      </c>
      <c r="AD85" s="25">
        <f>VLOOKUP($AC85,$W$5:$AA$55,2,0)</f>
        <v>19.083333969116211</v>
      </c>
      <c r="AE85" s="31">
        <f>IFERROR(ROUND((ROUNDDOWN(AD85,0)*12)+IFERROR(VLOOKUP(ROUND(AD85-(ROUNDDOWN(AD85,0)),1),_Esperanzas!$R$5:$S$18,2,TRUE),0),0),12)</f>
        <v>229</v>
      </c>
      <c r="AF85" s="25">
        <f t="shared" si="29"/>
        <v>87.083333969116211</v>
      </c>
      <c r="AG85" s="25">
        <f>VLOOKUP($AC85,$W$5:$AA$55,4,0)</f>
        <v>22.416666030883789</v>
      </c>
      <c r="AH85" s="31">
        <f>IFERROR(ROUND((ROUNDDOWN(AG85,0)*12)+IFERROR(VLOOKUP(ROUND(AG85-(ROUNDDOWN(AG85,0)),1),_Esperanzas!$R$5:$S$18,2,TRUE),0),0),12)</f>
        <v>268</v>
      </c>
      <c r="AI85" s="26">
        <f t="shared" si="30"/>
        <v>90.416666030883789</v>
      </c>
    </row>
    <row r="86" spans="8:35" x14ac:dyDescent="0.25">
      <c r="H86" s="30">
        <f t="shared" si="25"/>
        <v>68.099999999999994</v>
      </c>
      <c r="I86" s="28">
        <f>I85+(I95-I85)/10</f>
        <v>21.066666030883788</v>
      </c>
      <c r="J86" s="32">
        <f>IFERROR(ROUND((ROUNDDOWN(I86,0)*12)+IFERROR(VLOOKUP(ROUND(I86-(ROUNDDOWN(I86,0)),1),_Esperanzas!$R$5:$S$18,2,TRUE),0),0),12)</f>
        <v>253</v>
      </c>
      <c r="K86" s="28">
        <f t="shared" si="28"/>
        <v>89.166666030883789</v>
      </c>
      <c r="L86" s="28">
        <f>L85+(L95-L85)/10</f>
        <v>24.4</v>
      </c>
      <c r="M86" s="32">
        <f>IFERROR(ROUND((ROUNDDOWN(L86,0)*12)+IFERROR(VLOOKUP(ROUND(L86-(ROUNDDOWN(L86,0)),1),_Esperanzas!$R$5:$S$18,2,TRUE),0),0),12)</f>
        <v>292</v>
      </c>
      <c r="N86" s="28">
        <f t="shared" si="27"/>
        <v>92.5</v>
      </c>
      <c r="AC86" s="30">
        <f t="shared" si="26"/>
        <v>68.099999999999994</v>
      </c>
      <c r="AD86" s="28">
        <f>AD85+(AD95-AD85)/10</f>
        <v>18.98333396911621</v>
      </c>
      <c r="AE86" s="32">
        <f>IFERROR(ROUND((ROUNDDOWN(AD86,0)*12)+IFERROR(VLOOKUP(ROUND(AD86-(ROUNDDOWN(AD86,0)),1),_Esperanzas!$R$5:$S$18,2,TRUE),0),0),12)</f>
        <v>228</v>
      </c>
      <c r="AF86" s="28">
        <f t="shared" si="29"/>
        <v>87.083333969116211</v>
      </c>
      <c r="AG86" s="28">
        <f>AG85+(AG95-AG85)/10</f>
        <v>22.316666030883788</v>
      </c>
      <c r="AH86" s="32">
        <f>IFERROR(ROUND((ROUNDDOWN(AG86,0)*12)+IFERROR(VLOOKUP(ROUND(AG86-(ROUNDDOWN(AG86,0)),1),_Esperanzas!$R$5:$S$18,2,TRUE),0),0),12)</f>
        <v>267</v>
      </c>
      <c r="AI86" s="28">
        <f t="shared" si="30"/>
        <v>90.416666030883789</v>
      </c>
    </row>
    <row r="87" spans="8:35" x14ac:dyDescent="0.25">
      <c r="H87" s="29">
        <f t="shared" si="25"/>
        <v>68.2</v>
      </c>
      <c r="I87" s="25">
        <f>I86+(I95-I85)/10</f>
        <v>20.966666030883786</v>
      </c>
      <c r="J87" s="31">
        <f>IFERROR(ROUND((ROUNDDOWN(I87,0)*12)+IFERROR(VLOOKUP(ROUND(I87-(ROUNDDOWN(I87,0)),1),_Esperanzas!$R$5:$S$18,2,TRUE),0),0),12)</f>
        <v>252</v>
      </c>
      <c r="K87" s="25">
        <f t="shared" si="28"/>
        <v>89.166666030883789</v>
      </c>
      <c r="L87" s="25">
        <f>L86+(L95-L85)/10</f>
        <v>24.299999999999997</v>
      </c>
      <c r="M87" s="31">
        <f>IFERROR(ROUND((ROUNDDOWN(L87,0)*12)+IFERROR(VLOOKUP(ROUND(L87-(ROUNDDOWN(L87,0)),1),_Esperanzas!$R$5:$S$18,2,TRUE),0),0),12)</f>
        <v>291</v>
      </c>
      <c r="N87" s="26">
        <f t="shared" si="27"/>
        <v>92.5</v>
      </c>
      <c r="AC87" s="29">
        <f t="shared" si="26"/>
        <v>68.2</v>
      </c>
      <c r="AD87" s="25">
        <f>AD86+(AD95-AD85)/10</f>
        <v>18.883333969116208</v>
      </c>
      <c r="AE87" s="31">
        <f>IFERROR(ROUND((ROUNDDOWN(AD87,0)*12)+IFERROR(VLOOKUP(ROUND(AD87-(ROUNDDOWN(AD87,0)),1),_Esperanzas!$R$5:$S$18,2,TRUE),0),0),12)</f>
        <v>226</v>
      </c>
      <c r="AF87" s="25">
        <f t="shared" si="29"/>
        <v>87.083333969116211</v>
      </c>
      <c r="AG87" s="25">
        <f>AG86+(AG95-AG85)/10</f>
        <v>22.216666030883786</v>
      </c>
      <c r="AH87" s="31">
        <f>IFERROR(ROUND((ROUNDDOWN(AG87,0)*12)+IFERROR(VLOOKUP(ROUND(AG87-(ROUNDDOWN(AG87,0)),1),_Esperanzas!$R$5:$S$18,2,TRUE),0),0),12)</f>
        <v>266</v>
      </c>
      <c r="AI87" s="26">
        <f t="shared" si="30"/>
        <v>90.416666030883789</v>
      </c>
    </row>
    <row r="88" spans="8:35" x14ac:dyDescent="0.25">
      <c r="H88" s="30">
        <f t="shared" si="25"/>
        <v>68.3</v>
      </c>
      <c r="I88" s="28">
        <f>I87+(I95-I85)/10</f>
        <v>20.866666030883785</v>
      </c>
      <c r="J88" s="32">
        <f>IFERROR(ROUND((ROUNDDOWN(I88,0)*12)+IFERROR(VLOOKUP(ROUND(I88-(ROUNDDOWN(I88,0)),1),_Esperanzas!$R$5:$S$18,2,TRUE),0),0),12)</f>
        <v>250</v>
      </c>
      <c r="K88" s="28">
        <f t="shared" si="28"/>
        <v>89.166666030883789</v>
      </c>
      <c r="L88" s="28">
        <f>L87+(L95-L85)/10</f>
        <v>24.199999999999996</v>
      </c>
      <c r="M88" s="32">
        <f>IFERROR(ROUND((ROUNDDOWN(L88,0)*12)+IFERROR(VLOOKUP(ROUND(L88-(ROUNDDOWN(L88,0)),1),_Esperanzas!$R$5:$S$18,2,TRUE),0),0),12)</f>
        <v>290</v>
      </c>
      <c r="N88" s="28">
        <f t="shared" si="27"/>
        <v>92.5</v>
      </c>
      <c r="AC88" s="30">
        <f t="shared" si="26"/>
        <v>68.3</v>
      </c>
      <c r="AD88" s="28">
        <f>AD87+(AD95-AD85)/10</f>
        <v>18.783333969116207</v>
      </c>
      <c r="AE88" s="32">
        <f>IFERROR(ROUND((ROUNDDOWN(AD88,0)*12)+IFERROR(VLOOKUP(ROUND(AD88-(ROUNDDOWN(AD88,0)),1),_Esperanzas!$R$5:$S$18,2,TRUE),0),0),12)</f>
        <v>225</v>
      </c>
      <c r="AF88" s="28">
        <f t="shared" si="29"/>
        <v>87.083333969116211</v>
      </c>
      <c r="AG88" s="28">
        <f>AG87+(AG95-AG85)/10</f>
        <v>22.116666030883785</v>
      </c>
      <c r="AH88" s="32">
        <f>IFERROR(ROUND((ROUNDDOWN(AG88,0)*12)+IFERROR(VLOOKUP(ROUND(AG88-(ROUNDDOWN(AG88,0)),1),_Esperanzas!$R$5:$S$18,2,TRUE),0),0),12)</f>
        <v>265</v>
      </c>
      <c r="AI88" s="28">
        <f t="shared" si="30"/>
        <v>90.416666030883789</v>
      </c>
    </row>
    <row r="89" spans="8:35" x14ac:dyDescent="0.25">
      <c r="H89" s="29">
        <f t="shared" si="25"/>
        <v>68.400000000000006</v>
      </c>
      <c r="I89" s="25">
        <f>I88+(I95-I85)/10</f>
        <v>20.766666030883783</v>
      </c>
      <c r="J89" s="31">
        <f>IFERROR(ROUND((ROUNDDOWN(I89,0)*12)+IFERROR(VLOOKUP(ROUND(I89-(ROUNDDOWN(I89,0)),1),_Esperanzas!$R$5:$S$18,2,TRUE),0),0),12)</f>
        <v>249</v>
      </c>
      <c r="K89" s="25">
        <f t="shared" si="28"/>
        <v>89.166666030883789</v>
      </c>
      <c r="L89" s="25">
        <f>L88+(L95-L85)/10</f>
        <v>24.099999999999994</v>
      </c>
      <c r="M89" s="31">
        <f>IFERROR(ROUND((ROUNDDOWN(L89,0)*12)+IFERROR(VLOOKUP(ROUND(L89-(ROUNDDOWN(L89,0)),1),_Esperanzas!$R$5:$S$18,2,TRUE),0),0),12)</f>
        <v>289</v>
      </c>
      <c r="N89" s="26">
        <f t="shared" si="27"/>
        <v>92.5</v>
      </c>
      <c r="AC89" s="29">
        <f t="shared" si="26"/>
        <v>68.400000000000006</v>
      </c>
      <c r="AD89" s="25">
        <f>AD88+(AD95-AD85)/10</f>
        <v>18.683333969116205</v>
      </c>
      <c r="AE89" s="31">
        <f>IFERROR(ROUND((ROUNDDOWN(AD89,0)*12)+IFERROR(VLOOKUP(ROUND(AD89-(ROUNDDOWN(AD89,0)),1),_Esperanzas!$R$5:$S$18,2,TRUE),0),0),12)</f>
        <v>224</v>
      </c>
      <c r="AF89" s="25">
        <f t="shared" si="29"/>
        <v>87.083333969116211</v>
      </c>
      <c r="AG89" s="25">
        <f>AG88+(AG95-AG85)/10</f>
        <v>22.016666030883783</v>
      </c>
      <c r="AH89" s="31">
        <f>IFERROR(ROUND((ROUNDDOWN(AG89,0)*12)+IFERROR(VLOOKUP(ROUND(AG89-(ROUNDDOWN(AG89,0)),1),_Esperanzas!$R$5:$S$18,2,TRUE),0),0),12)</f>
        <v>264</v>
      </c>
      <c r="AI89" s="26">
        <f t="shared" si="30"/>
        <v>90.416666030883789</v>
      </c>
    </row>
    <row r="90" spans="8:35" x14ac:dyDescent="0.25">
      <c r="H90" s="30">
        <f t="shared" si="25"/>
        <v>68.5</v>
      </c>
      <c r="I90" s="28">
        <f>I89+(I95-I85)/10</f>
        <v>20.666666030883782</v>
      </c>
      <c r="J90" s="32">
        <f>IFERROR(ROUND((ROUNDDOWN(I90,0)*12)+IFERROR(VLOOKUP(ROUND(I90-(ROUNDDOWN(I90,0)),1),_Esperanzas!$R$5:$S$18,2,TRUE),0),0),12)</f>
        <v>248</v>
      </c>
      <c r="K90" s="28">
        <f t="shared" si="28"/>
        <v>89.166666030883789</v>
      </c>
      <c r="L90" s="28">
        <f>L89+(L95-L85)/10</f>
        <v>23.999999999999993</v>
      </c>
      <c r="M90" s="32">
        <f>IFERROR(ROUND((ROUNDDOWN(L90,0)*12)+IFERROR(VLOOKUP(ROUND(L90-(ROUNDDOWN(L90,0)),1),_Esperanzas!$R$5:$S$18,2,TRUE),0),0),12)</f>
        <v>288</v>
      </c>
      <c r="N90" s="28">
        <f t="shared" si="27"/>
        <v>92.5</v>
      </c>
      <c r="AC90" s="30">
        <f t="shared" si="26"/>
        <v>68.5</v>
      </c>
      <c r="AD90" s="28">
        <f>AD89+(AD95-AD85)/10</f>
        <v>18.583333969116204</v>
      </c>
      <c r="AE90" s="32">
        <f>IFERROR(ROUND((ROUNDDOWN(AD90,0)*12)+IFERROR(VLOOKUP(ROUND(AD90-(ROUNDDOWN(AD90,0)),1),_Esperanzas!$R$5:$S$18,2,TRUE),0),0),12)</f>
        <v>223</v>
      </c>
      <c r="AF90" s="28">
        <f t="shared" si="29"/>
        <v>87.083333969116211</v>
      </c>
      <c r="AG90" s="28">
        <f>AG89+(AG95-AG85)/10</f>
        <v>21.916666030883782</v>
      </c>
      <c r="AH90" s="32">
        <f>IFERROR(ROUND((ROUNDDOWN(AG90,0)*12)+IFERROR(VLOOKUP(ROUND(AG90-(ROUNDDOWN(AG90,0)),1),_Esperanzas!$R$5:$S$18,2,TRUE),0),0),12)</f>
        <v>262</v>
      </c>
      <c r="AI90" s="28">
        <f t="shared" si="30"/>
        <v>90.416666030883789</v>
      </c>
    </row>
    <row r="91" spans="8:35" x14ac:dyDescent="0.25">
      <c r="H91" s="29">
        <f t="shared" si="25"/>
        <v>68.599999999999994</v>
      </c>
      <c r="I91" s="25">
        <f>I90+(I95-I85)/10</f>
        <v>20.566666030883781</v>
      </c>
      <c r="J91" s="31">
        <f>IFERROR(ROUND((ROUNDDOWN(I91,0)*12)+IFERROR(VLOOKUP(ROUND(I91-(ROUNDDOWN(I91,0)),1),_Esperanzas!$R$5:$S$18,2,TRUE),0),0),12)</f>
        <v>247</v>
      </c>
      <c r="K91" s="25">
        <f t="shared" si="28"/>
        <v>89.166666030883775</v>
      </c>
      <c r="L91" s="25">
        <f>L90+(L95-L85)/10</f>
        <v>23.899999999999991</v>
      </c>
      <c r="M91" s="31">
        <f>IFERROR(ROUND((ROUNDDOWN(L91,0)*12)+IFERROR(VLOOKUP(ROUND(L91-(ROUNDDOWN(L91,0)),1),_Esperanzas!$R$5:$S$18,2,TRUE),0),0),12)</f>
        <v>286</v>
      </c>
      <c r="N91" s="26">
        <f t="shared" si="27"/>
        <v>92.499999999999986</v>
      </c>
      <c r="AC91" s="29">
        <f t="shared" si="26"/>
        <v>68.599999999999994</v>
      </c>
      <c r="AD91" s="25">
        <f>AD90+(AD95-AD85)/10</f>
        <v>18.483333969116202</v>
      </c>
      <c r="AE91" s="31">
        <f>IFERROR(ROUND((ROUNDDOWN(AD91,0)*12)+IFERROR(VLOOKUP(ROUND(AD91-(ROUNDDOWN(AD91,0)),1),_Esperanzas!$R$5:$S$18,2,TRUE),0),0),12)</f>
        <v>222</v>
      </c>
      <c r="AF91" s="25">
        <f t="shared" si="29"/>
        <v>87.083333969116197</v>
      </c>
      <c r="AG91" s="25">
        <f>AG90+(AG95-AG85)/10</f>
        <v>21.816666030883781</v>
      </c>
      <c r="AH91" s="31">
        <f>IFERROR(ROUND((ROUNDDOWN(AG91,0)*12)+IFERROR(VLOOKUP(ROUND(AG91-(ROUNDDOWN(AG91,0)),1),_Esperanzas!$R$5:$S$18,2,TRUE),0),0),12)</f>
        <v>261</v>
      </c>
      <c r="AI91" s="26">
        <f t="shared" si="30"/>
        <v>90.416666030883775</v>
      </c>
    </row>
    <row r="92" spans="8:35" x14ac:dyDescent="0.25">
      <c r="H92" s="30">
        <f t="shared" si="25"/>
        <v>68.7</v>
      </c>
      <c r="I92" s="28">
        <f>I91+(I95-I85)/10</f>
        <v>20.466666030883779</v>
      </c>
      <c r="J92" s="32">
        <f>IFERROR(ROUND((ROUNDDOWN(I92,0)*12)+IFERROR(VLOOKUP(ROUND(I92-(ROUNDDOWN(I92,0)),1),_Esperanzas!$R$5:$S$18,2,TRUE),0),0),12)</f>
        <v>246</v>
      </c>
      <c r="K92" s="28">
        <f t="shared" si="28"/>
        <v>89.166666030883789</v>
      </c>
      <c r="L92" s="28">
        <f>L91+(L95-L85)/10</f>
        <v>23.79999999999999</v>
      </c>
      <c r="M92" s="32">
        <f>IFERROR(ROUND((ROUNDDOWN(L92,0)*12)+IFERROR(VLOOKUP(ROUND(L92-(ROUNDDOWN(L92,0)),1),_Esperanzas!$R$5:$S$18,2,TRUE),0),0),12)</f>
        <v>285</v>
      </c>
      <c r="N92" s="28">
        <f t="shared" si="27"/>
        <v>92.5</v>
      </c>
      <c r="AC92" s="30">
        <f t="shared" si="26"/>
        <v>68.7</v>
      </c>
      <c r="AD92" s="28">
        <f>AD91+(AD95-AD85)/10</f>
        <v>18.383333969116201</v>
      </c>
      <c r="AE92" s="32">
        <f>IFERROR(ROUND((ROUNDDOWN(AD92,0)*12)+IFERROR(VLOOKUP(ROUND(AD92-(ROUNDDOWN(AD92,0)),1),_Esperanzas!$R$5:$S$18,2,TRUE),0),0),12)</f>
        <v>220</v>
      </c>
      <c r="AF92" s="28">
        <f t="shared" si="29"/>
        <v>87.083333969116211</v>
      </c>
      <c r="AG92" s="28">
        <f>AG91+(AG95-AG85)/10</f>
        <v>21.716666030883779</v>
      </c>
      <c r="AH92" s="32">
        <f>IFERROR(ROUND((ROUNDDOWN(AG92,0)*12)+IFERROR(VLOOKUP(ROUND(AG92-(ROUNDDOWN(AG92,0)),1),_Esperanzas!$R$5:$S$18,2,TRUE),0),0),12)</f>
        <v>260</v>
      </c>
      <c r="AI92" s="28">
        <f t="shared" si="30"/>
        <v>90.416666030883789</v>
      </c>
    </row>
    <row r="93" spans="8:35" x14ac:dyDescent="0.25">
      <c r="H93" s="29">
        <f t="shared" si="25"/>
        <v>68.8</v>
      </c>
      <c r="I93" s="25">
        <f>I92+(I95-I85)/10</f>
        <v>20.366666030883778</v>
      </c>
      <c r="J93" s="31">
        <f>IFERROR(ROUND((ROUNDDOWN(I93,0)*12)+IFERROR(VLOOKUP(ROUND(I93-(ROUNDDOWN(I93,0)),1),_Esperanzas!$R$5:$S$18,2,TRUE),0),0),12)</f>
        <v>244</v>
      </c>
      <c r="K93" s="25">
        <f t="shared" si="28"/>
        <v>89.166666030883775</v>
      </c>
      <c r="L93" s="25">
        <f>L92+(L95-L85)/10</f>
        <v>23.699999999999989</v>
      </c>
      <c r="M93" s="31">
        <f>IFERROR(ROUND((ROUNDDOWN(L93,0)*12)+IFERROR(VLOOKUP(ROUND(L93-(ROUNDDOWN(L93,0)),1),_Esperanzas!$R$5:$S$18,2,TRUE),0),0),12)</f>
        <v>284</v>
      </c>
      <c r="N93" s="26">
        <f t="shared" si="27"/>
        <v>92.499999999999986</v>
      </c>
      <c r="AC93" s="29">
        <f t="shared" si="26"/>
        <v>68.8</v>
      </c>
      <c r="AD93" s="25">
        <f>AD92+(AD95-AD85)/10</f>
        <v>18.2833339691162</v>
      </c>
      <c r="AE93" s="31">
        <f>IFERROR(ROUND((ROUNDDOWN(AD93,0)*12)+IFERROR(VLOOKUP(ROUND(AD93-(ROUNDDOWN(AD93,0)),1),_Esperanzas!$R$5:$S$18,2,TRUE),0),0),12)</f>
        <v>219</v>
      </c>
      <c r="AF93" s="25">
        <f t="shared" si="29"/>
        <v>87.083333969116197</v>
      </c>
      <c r="AG93" s="25">
        <f>AG92+(AG95-AG85)/10</f>
        <v>21.616666030883778</v>
      </c>
      <c r="AH93" s="31">
        <f>IFERROR(ROUND((ROUNDDOWN(AG93,0)*12)+IFERROR(VLOOKUP(ROUND(AG93-(ROUNDDOWN(AG93,0)),1),_Esperanzas!$R$5:$S$18,2,TRUE),0),0),12)</f>
        <v>259</v>
      </c>
      <c r="AI93" s="26">
        <f t="shared" si="30"/>
        <v>90.416666030883775</v>
      </c>
    </row>
    <row r="94" spans="8:35" x14ac:dyDescent="0.25">
      <c r="H94" s="30">
        <f t="shared" si="25"/>
        <v>68.900000000000006</v>
      </c>
      <c r="I94" s="28">
        <f>I93+(I95-I85)/10</f>
        <v>20.266666030883776</v>
      </c>
      <c r="J94" s="32">
        <f>IFERROR(ROUND((ROUNDDOWN(I94,0)*12)+IFERROR(VLOOKUP(ROUND(I94-(ROUNDDOWN(I94,0)),1),_Esperanzas!$R$5:$S$18,2,TRUE),0),0),12)</f>
        <v>243</v>
      </c>
      <c r="K94" s="28">
        <f t="shared" si="28"/>
        <v>89.166666030883789</v>
      </c>
      <c r="L94" s="28">
        <f>L93+(L95-L85)/10</f>
        <v>23.599999999999987</v>
      </c>
      <c r="M94" s="32">
        <f>IFERROR(ROUND((ROUNDDOWN(L94,0)*12)+IFERROR(VLOOKUP(ROUND(L94-(ROUNDDOWN(L94,0)),1),_Esperanzas!$R$5:$S$18,2,TRUE),0),0),12)</f>
        <v>283</v>
      </c>
      <c r="N94" s="28">
        <f t="shared" si="27"/>
        <v>92.5</v>
      </c>
      <c r="AC94" s="30">
        <f t="shared" si="26"/>
        <v>68.900000000000006</v>
      </c>
      <c r="AD94" s="28">
        <f>AD93+(AD95-AD85)/10</f>
        <v>18.183333969116198</v>
      </c>
      <c r="AE94" s="32">
        <f>IFERROR(ROUND((ROUNDDOWN(AD94,0)*12)+IFERROR(VLOOKUP(ROUND(AD94-(ROUNDDOWN(AD94,0)),1),_Esperanzas!$R$5:$S$18,2,TRUE),0),0),12)</f>
        <v>218</v>
      </c>
      <c r="AF94" s="28">
        <f t="shared" si="29"/>
        <v>87.083333969116211</v>
      </c>
      <c r="AG94" s="28">
        <f>AG93+(AG95-AG85)/10</f>
        <v>21.516666030883776</v>
      </c>
      <c r="AH94" s="32">
        <f>IFERROR(ROUND((ROUNDDOWN(AG94,0)*12)+IFERROR(VLOOKUP(ROUND(AG94-(ROUNDDOWN(AG94,0)),1),_Esperanzas!$R$5:$S$18,2,TRUE),0),0),12)</f>
        <v>258</v>
      </c>
      <c r="AI94" s="28">
        <f t="shared" si="30"/>
        <v>90.416666030883789</v>
      </c>
    </row>
    <row r="95" spans="8:35" x14ac:dyDescent="0.25">
      <c r="H95" s="29">
        <f t="shared" si="25"/>
        <v>69</v>
      </c>
      <c r="I95" s="25">
        <f>VLOOKUP($H95,$B$5:$F$55,2,0)</f>
        <v>20.166666030883789</v>
      </c>
      <c r="J95" s="31">
        <f>IFERROR(ROUND((ROUNDDOWN(I95,0)*12)+IFERROR(VLOOKUP(ROUND(I95-(ROUNDDOWN(I95,0)),1),_Esperanzas!$R$5:$S$18,2,TRUE),0),0),12)</f>
        <v>242</v>
      </c>
      <c r="K95" s="25">
        <f t="shared" si="28"/>
        <v>89.166666030883789</v>
      </c>
      <c r="L95" s="25">
        <f>VLOOKUP($H95,$B$5:$F$55,4,0)</f>
        <v>23.5</v>
      </c>
      <c r="M95" s="31">
        <f>IFERROR(ROUND((ROUNDDOWN(L95,0)*12)+IFERROR(VLOOKUP(ROUND(L95-(ROUNDDOWN(L95,0)),1),_Esperanzas!$R$5:$S$18,2,TRUE),0),0),12)</f>
        <v>282</v>
      </c>
      <c r="N95" s="26">
        <f t="shared" si="27"/>
        <v>92.5</v>
      </c>
      <c r="AC95" s="29">
        <f t="shared" si="26"/>
        <v>69</v>
      </c>
      <c r="AD95" s="25">
        <f>VLOOKUP($AC95,$W$5:$AA$55,2,0)</f>
        <v>18.083333969116211</v>
      </c>
      <c r="AE95" s="31">
        <f>IFERROR(ROUND((ROUNDDOWN(AD95,0)*12)+IFERROR(VLOOKUP(ROUND(AD95-(ROUNDDOWN(AD95,0)),1),_Esperanzas!$R$5:$S$18,2,TRUE),0),0),12)</f>
        <v>217</v>
      </c>
      <c r="AF95" s="25">
        <f t="shared" si="29"/>
        <v>87.083333969116211</v>
      </c>
      <c r="AG95" s="25">
        <f>VLOOKUP($AC95,$W$5:$AA$55,4,0)</f>
        <v>21.416666030883789</v>
      </c>
      <c r="AH95" s="31">
        <f>IFERROR(ROUND((ROUNDDOWN(AG95,0)*12)+IFERROR(VLOOKUP(ROUND(AG95-(ROUNDDOWN(AG95,0)),1),_Esperanzas!$R$5:$S$18,2,TRUE),0),0),12)</f>
        <v>256</v>
      </c>
      <c r="AI95" s="26">
        <f t="shared" si="30"/>
        <v>90.416666030883789</v>
      </c>
    </row>
    <row r="96" spans="8:35" x14ac:dyDescent="0.25">
      <c r="H96" s="30">
        <f t="shared" si="25"/>
        <v>69.099999999999994</v>
      </c>
      <c r="I96" s="28">
        <f>I95+(I105-I95)/10</f>
        <v>20.066666030883788</v>
      </c>
      <c r="J96" s="32">
        <f>IFERROR(ROUND((ROUNDDOWN(I96,0)*12)+IFERROR(VLOOKUP(ROUND(I96-(ROUNDDOWN(I96,0)),1),_Esperanzas!$R$5:$S$18,2,TRUE),0),0),12)</f>
        <v>241</v>
      </c>
      <c r="K96" s="28">
        <f t="shared" si="28"/>
        <v>89.166666030883789</v>
      </c>
      <c r="L96" s="28">
        <f>L95+(L105-L95)/10</f>
        <v>23.4</v>
      </c>
      <c r="M96" s="32">
        <f>IFERROR(ROUND((ROUNDDOWN(L96,0)*12)+IFERROR(VLOOKUP(ROUND(L96-(ROUNDDOWN(L96,0)),1),_Esperanzas!$R$5:$S$18,2,TRUE),0),0),12)</f>
        <v>280</v>
      </c>
      <c r="N96" s="28">
        <f t="shared" si="27"/>
        <v>92.5</v>
      </c>
      <c r="AC96" s="30">
        <f t="shared" si="26"/>
        <v>69.099999999999994</v>
      </c>
      <c r="AD96" s="28">
        <f>AD95+(AD105-AD95)/10</f>
        <v>17.98333396911621</v>
      </c>
      <c r="AE96" s="32">
        <f>IFERROR(ROUND((ROUNDDOWN(AD96,0)*12)+IFERROR(VLOOKUP(ROUND(AD96-(ROUNDDOWN(AD96,0)),1),_Esperanzas!$R$5:$S$18,2,TRUE),0),0),12)</f>
        <v>216</v>
      </c>
      <c r="AF96" s="28">
        <f t="shared" si="29"/>
        <v>87.083333969116211</v>
      </c>
      <c r="AG96" s="28">
        <f>AG95+(AG105-AG95)/10</f>
        <v>21.316666030883788</v>
      </c>
      <c r="AH96" s="32">
        <f>IFERROR(ROUND((ROUNDDOWN(AG96,0)*12)+IFERROR(VLOOKUP(ROUND(AG96-(ROUNDDOWN(AG96,0)),1),_Esperanzas!$R$5:$S$18,2,TRUE),0),0),12)</f>
        <v>255</v>
      </c>
      <c r="AI96" s="28">
        <f t="shared" si="30"/>
        <v>90.416666030883789</v>
      </c>
    </row>
    <row r="97" spans="8:35" x14ac:dyDescent="0.25">
      <c r="H97" s="29">
        <f t="shared" si="25"/>
        <v>69.2</v>
      </c>
      <c r="I97" s="25">
        <f>I96+(I105-I95)/10</f>
        <v>19.966666030883786</v>
      </c>
      <c r="J97" s="31">
        <f>IFERROR(ROUND((ROUNDDOWN(I97,0)*12)+IFERROR(VLOOKUP(ROUND(I97-(ROUNDDOWN(I97,0)),1),_Esperanzas!$R$5:$S$18,2,TRUE),0),0),12)</f>
        <v>240</v>
      </c>
      <c r="K97" s="25">
        <f t="shared" si="28"/>
        <v>89.166666030883789</v>
      </c>
      <c r="L97" s="25">
        <f>L96+(L105-L95)/10</f>
        <v>23.299999999999997</v>
      </c>
      <c r="M97" s="31">
        <f>IFERROR(ROUND((ROUNDDOWN(L97,0)*12)+IFERROR(VLOOKUP(ROUND(L97-(ROUNDDOWN(L97,0)),1),_Esperanzas!$R$5:$S$18,2,TRUE),0),0),12)</f>
        <v>279</v>
      </c>
      <c r="N97" s="26">
        <f t="shared" si="27"/>
        <v>92.5</v>
      </c>
      <c r="AC97" s="29">
        <f t="shared" si="26"/>
        <v>69.2</v>
      </c>
      <c r="AD97" s="25">
        <f>AD96+(AD105-AD95)/10</f>
        <v>17.883333969116208</v>
      </c>
      <c r="AE97" s="31">
        <f>IFERROR(ROUND((ROUNDDOWN(AD97,0)*12)+IFERROR(VLOOKUP(ROUND(AD97-(ROUNDDOWN(AD97,0)),1),_Esperanzas!$R$5:$S$18,2,TRUE),0),0),12)</f>
        <v>214</v>
      </c>
      <c r="AF97" s="25">
        <f t="shared" si="29"/>
        <v>87.083333969116211</v>
      </c>
      <c r="AG97" s="25">
        <f>AG96+(AG105-AG95)/10</f>
        <v>21.216666030883786</v>
      </c>
      <c r="AH97" s="31">
        <f>IFERROR(ROUND((ROUNDDOWN(AG97,0)*12)+IFERROR(VLOOKUP(ROUND(AG97-(ROUNDDOWN(AG97,0)),1),_Esperanzas!$R$5:$S$18,2,TRUE),0),0),12)</f>
        <v>254</v>
      </c>
      <c r="AI97" s="26">
        <f t="shared" si="30"/>
        <v>90.416666030883789</v>
      </c>
    </row>
    <row r="98" spans="8:35" x14ac:dyDescent="0.25">
      <c r="H98" s="30">
        <f t="shared" si="25"/>
        <v>69.3</v>
      </c>
      <c r="I98" s="28">
        <f>I97+(I105-I95)/10</f>
        <v>19.866666030883785</v>
      </c>
      <c r="J98" s="32">
        <f>IFERROR(ROUND((ROUNDDOWN(I98,0)*12)+IFERROR(VLOOKUP(ROUND(I98-(ROUNDDOWN(I98,0)),1),_Esperanzas!$R$5:$S$18,2,TRUE),0),0),12)</f>
        <v>238</v>
      </c>
      <c r="K98" s="28">
        <f t="shared" si="28"/>
        <v>89.166666030883789</v>
      </c>
      <c r="L98" s="28">
        <f>L97+(L105-L95)/10</f>
        <v>23.199999999999996</v>
      </c>
      <c r="M98" s="32">
        <f>IFERROR(ROUND((ROUNDDOWN(L98,0)*12)+IFERROR(VLOOKUP(ROUND(L98-(ROUNDDOWN(L98,0)),1),_Esperanzas!$R$5:$S$18,2,TRUE),0),0),12)</f>
        <v>278</v>
      </c>
      <c r="N98" s="28">
        <f t="shared" si="27"/>
        <v>92.5</v>
      </c>
      <c r="AC98" s="30">
        <f t="shared" si="26"/>
        <v>69.3</v>
      </c>
      <c r="AD98" s="28">
        <f>AD97+(AD105-AD95)/10</f>
        <v>17.783333969116207</v>
      </c>
      <c r="AE98" s="32">
        <f>IFERROR(ROUND((ROUNDDOWN(AD98,0)*12)+IFERROR(VLOOKUP(ROUND(AD98-(ROUNDDOWN(AD98,0)),1),_Esperanzas!$R$5:$S$18,2,TRUE),0),0),12)</f>
        <v>213</v>
      </c>
      <c r="AF98" s="28">
        <f t="shared" si="29"/>
        <v>87.083333969116211</v>
      </c>
      <c r="AG98" s="28">
        <f>AG97+(AG105-AG95)/10</f>
        <v>21.116666030883785</v>
      </c>
      <c r="AH98" s="32">
        <f>IFERROR(ROUND((ROUNDDOWN(AG98,0)*12)+IFERROR(VLOOKUP(ROUND(AG98-(ROUNDDOWN(AG98,0)),1),_Esperanzas!$R$5:$S$18,2,TRUE),0),0),12)</f>
        <v>253</v>
      </c>
      <c r="AI98" s="28">
        <f t="shared" si="30"/>
        <v>90.416666030883789</v>
      </c>
    </row>
    <row r="99" spans="8:35" x14ac:dyDescent="0.25">
      <c r="H99" s="29">
        <f t="shared" si="25"/>
        <v>69.400000000000006</v>
      </c>
      <c r="I99" s="25">
        <f>I98+(I105-I95)/10</f>
        <v>19.766666030883783</v>
      </c>
      <c r="J99" s="31">
        <f>IFERROR(ROUND((ROUNDDOWN(I99,0)*12)+IFERROR(VLOOKUP(ROUND(I99-(ROUNDDOWN(I99,0)),1),_Esperanzas!$R$5:$S$18,2,TRUE),0),0),12)</f>
        <v>237</v>
      </c>
      <c r="K99" s="25">
        <f t="shared" si="28"/>
        <v>89.166666030883789</v>
      </c>
      <c r="L99" s="25">
        <f>L98+(L105-L95)/10</f>
        <v>23.099999999999994</v>
      </c>
      <c r="M99" s="31">
        <f>IFERROR(ROUND((ROUNDDOWN(L99,0)*12)+IFERROR(VLOOKUP(ROUND(L99-(ROUNDDOWN(L99,0)),1),_Esperanzas!$R$5:$S$18,2,TRUE),0),0),12)</f>
        <v>277</v>
      </c>
      <c r="N99" s="26">
        <f t="shared" si="27"/>
        <v>92.5</v>
      </c>
      <c r="AC99" s="29">
        <f t="shared" si="26"/>
        <v>69.400000000000006</v>
      </c>
      <c r="AD99" s="25">
        <f>AD98+(AD105-AD95)/10</f>
        <v>17.683333969116205</v>
      </c>
      <c r="AE99" s="31">
        <f>IFERROR(ROUND((ROUNDDOWN(AD99,0)*12)+IFERROR(VLOOKUP(ROUND(AD99-(ROUNDDOWN(AD99,0)),1),_Esperanzas!$R$5:$S$18,2,TRUE),0),0),12)</f>
        <v>212</v>
      </c>
      <c r="AF99" s="25">
        <f t="shared" si="29"/>
        <v>87.083333969116211</v>
      </c>
      <c r="AG99" s="25">
        <f>AG98+(AG105-AG95)/10</f>
        <v>21.016666030883783</v>
      </c>
      <c r="AH99" s="31">
        <f>IFERROR(ROUND((ROUNDDOWN(AG99,0)*12)+IFERROR(VLOOKUP(ROUND(AG99-(ROUNDDOWN(AG99,0)),1),_Esperanzas!$R$5:$S$18,2,TRUE),0),0),12)</f>
        <v>252</v>
      </c>
      <c r="AI99" s="26">
        <f t="shared" si="30"/>
        <v>90.416666030883789</v>
      </c>
    </row>
    <row r="100" spans="8:35" x14ac:dyDescent="0.25">
      <c r="H100" s="30">
        <f t="shared" si="25"/>
        <v>69.5</v>
      </c>
      <c r="I100" s="28">
        <f>I99+(I105-I95)/10</f>
        <v>19.666666030883782</v>
      </c>
      <c r="J100" s="32">
        <f>IFERROR(ROUND((ROUNDDOWN(I100,0)*12)+IFERROR(VLOOKUP(ROUND(I100-(ROUNDDOWN(I100,0)),1),_Esperanzas!$R$5:$S$18,2,TRUE),0),0),12)</f>
        <v>236</v>
      </c>
      <c r="K100" s="28">
        <f t="shared" si="28"/>
        <v>89.166666030883789</v>
      </c>
      <c r="L100" s="28">
        <f>L99+(L105-L95)/10</f>
        <v>22.999999999999993</v>
      </c>
      <c r="M100" s="32">
        <f>IFERROR(ROUND((ROUNDDOWN(L100,0)*12)+IFERROR(VLOOKUP(ROUND(L100-(ROUNDDOWN(L100,0)),1),_Esperanzas!$R$5:$S$18,2,TRUE),0),0),12)</f>
        <v>276</v>
      </c>
      <c r="N100" s="28">
        <f t="shared" si="27"/>
        <v>92.5</v>
      </c>
      <c r="AC100" s="30">
        <f t="shared" si="26"/>
        <v>69.5</v>
      </c>
      <c r="AD100" s="28">
        <f>AD99+(AD105-AD95)/10</f>
        <v>17.583333969116204</v>
      </c>
      <c r="AE100" s="32">
        <f>IFERROR(ROUND((ROUNDDOWN(AD100,0)*12)+IFERROR(VLOOKUP(ROUND(AD100-(ROUNDDOWN(AD100,0)),1),_Esperanzas!$R$5:$S$18,2,TRUE),0),0),12)</f>
        <v>211</v>
      </c>
      <c r="AF100" s="28">
        <f t="shared" si="29"/>
        <v>87.083333969116211</v>
      </c>
      <c r="AG100" s="28">
        <f>AG99+(AG105-AG95)/10</f>
        <v>20.916666030883782</v>
      </c>
      <c r="AH100" s="32">
        <f>IFERROR(ROUND((ROUNDDOWN(AG100,0)*12)+IFERROR(VLOOKUP(ROUND(AG100-(ROUNDDOWN(AG100,0)),1),_Esperanzas!$R$5:$S$18,2,TRUE),0),0),12)</f>
        <v>250</v>
      </c>
      <c r="AI100" s="28">
        <f t="shared" si="30"/>
        <v>90.416666030883789</v>
      </c>
    </row>
    <row r="101" spans="8:35" x14ac:dyDescent="0.25">
      <c r="H101" s="29">
        <f t="shared" si="25"/>
        <v>69.599999999999994</v>
      </c>
      <c r="I101" s="25">
        <f>I100+(I105-I95)/10</f>
        <v>19.566666030883781</v>
      </c>
      <c r="J101" s="31">
        <f>IFERROR(ROUND((ROUNDDOWN(I101,0)*12)+IFERROR(VLOOKUP(ROUND(I101-(ROUNDDOWN(I101,0)),1),_Esperanzas!$R$5:$S$18,2,TRUE),0),0),12)</f>
        <v>235</v>
      </c>
      <c r="K101" s="25">
        <f t="shared" si="28"/>
        <v>89.166666030883775</v>
      </c>
      <c r="L101" s="25">
        <f>L100+(L105-L95)/10</f>
        <v>22.899999999999991</v>
      </c>
      <c r="M101" s="31">
        <f>IFERROR(ROUND((ROUNDDOWN(L101,0)*12)+IFERROR(VLOOKUP(ROUND(L101-(ROUNDDOWN(L101,0)),1),_Esperanzas!$R$5:$S$18,2,TRUE),0),0),12)</f>
        <v>274</v>
      </c>
      <c r="N101" s="26">
        <f t="shared" si="27"/>
        <v>92.499999999999986</v>
      </c>
      <c r="AC101" s="29">
        <f t="shared" si="26"/>
        <v>69.599999999999994</v>
      </c>
      <c r="AD101" s="25">
        <f>AD100+(AD105-AD95)/10</f>
        <v>17.483333969116202</v>
      </c>
      <c r="AE101" s="31">
        <f>IFERROR(ROUND((ROUNDDOWN(AD101,0)*12)+IFERROR(VLOOKUP(ROUND(AD101-(ROUNDDOWN(AD101,0)),1),_Esperanzas!$R$5:$S$18,2,TRUE),0),0),12)</f>
        <v>210</v>
      </c>
      <c r="AF101" s="25">
        <f t="shared" si="29"/>
        <v>87.083333969116197</v>
      </c>
      <c r="AG101" s="25">
        <f>AG100+(AG105-AG95)/10</f>
        <v>20.816666030883781</v>
      </c>
      <c r="AH101" s="31">
        <f>IFERROR(ROUND((ROUNDDOWN(AG101,0)*12)+IFERROR(VLOOKUP(ROUND(AG101-(ROUNDDOWN(AG101,0)),1),_Esperanzas!$R$5:$S$18,2,TRUE),0),0),12)</f>
        <v>249</v>
      </c>
      <c r="AI101" s="26">
        <f t="shared" si="30"/>
        <v>90.416666030883775</v>
      </c>
    </row>
    <row r="102" spans="8:35" x14ac:dyDescent="0.25">
      <c r="H102" s="30">
        <f t="shared" si="25"/>
        <v>69.7</v>
      </c>
      <c r="I102" s="28">
        <f>I101+(I105-I95)/10</f>
        <v>19.466666030883779</v>
      </c>
      <c r="J102" s="32">
        <f>IFERROR(ROUND((ROUNDDOWN(I102,0)*12)+IFERROR(VLOOKUP(ROUND(I102-(ROUNDDOWN(I102,0)),1),_Esperanzas!$R$5:$S$18,2,TRUE),0),0),12)</f>
        <v>234</v>
      </c>
      <c r="K102" s="28">
        <f t="shared" si="28"/>
        <v>89.166666030883789</v>
      </c>
      <c r="L102" s="28">
        <f>L101+(L105-L95)/10</f>
        <v>22.79999999999999</v>
      </c>
      <c r="M102" s="32">
        <f>IFERROR(ROUND((ROUNDDOWN(L102,0)*12)+IFERROR(VLOOKUP(ROUND(L102-(ROUNDDOWN(L102,0)),1),_Esperanzas!$R$5:$S$18,2,TRUE),0),0),12)</f>
        <v>273</v>
      </c>
      <c r="N102" s="28">
        <f t="shared" si="27"/>
        <v>92.5</v>
      </c>
      <c r="AC102" s="30">
        <f t="shared" si="26"/>
        <v>69.7</v>
      </c>
      <c r="AD102" s="28">
        <f>AD101+(AD105-AD95)/10</f>
        <v>17.383333969116201</v>
      </c>
      <c r="AE102" s="32">
        <f>IFERROR(ROUND((ROUNDDOWN(AD102,0)*12)+IFERROR(VLOOKUP(ROUND(AD102-(ROUNDDOWN(AD102,0)),1),_Esperanzas!$R$5:$S$18,2,TRUE),0),0),12)</f>
        <v>208</v>
      </c>
      <c r="AF102" s="28">
        <f t="shared" si="29"/>
        <v>87.083333969116211</v>
      </c>
      <c r="AG102" s="28">
        <f>AG101+(AG105-AG95)/10</f>
        <v>20.716666030883779</v>
      </c>
      <c r="AH102" s="32">
        <f>IFERROR(ROUND((ROUNDDOWN(AG102,0)*12)+IFERROR(VLOOKUP(ROUND(AG102-(ROUNDDOWN(AG102,0)),1),_Esperanzas!$R$5:$S$18,2,TRUE),0),0),12)</f>
        <v>248</v>
      </c>
      <c r="AI102" s="28">
        <f t="shared" si="30"/>
        <v>90.416666030883789</v>
      </c>
    </row>
    <row r="103" spans="8:35" x14ac:dyDescent="0.25">
      <c r="H103" s="29">
        <f t="shared" si="25"/>
        <v>69.8</v>
      </c>
      <c r="I103" s="25">
        <f>I102+(I105-I95)/10</f>
        <v>19.366666030883778</v>
      </c>
      <c r="J103" s="31">
        <f>IFERROR(ROUND((ROUNDDOWN(I103,0)*12)+IFERROR(VLOOKUP(ROUND(I103-(ROUNDDOWN(I103,0)),1),_Esperanzas!$R$5:$S$18,2,TRUE),0),0),12)</f>
        <v>232</v>
      </c>
      <c r="K103" s="25">
        <f t="shared" si="28"/>
        <v>89.166666030883775</v>
      </c>
      <c r="L103" s="25">
        <f>L102+(L105-L95)/10</f>
        <v>22.699999999999989</v>
      </c>
      <c r="M103" s="31">
        <f>IFERROR(ROUND((ROUNDDOWN(L103,0)*12)+IFERROR(VLOOKUP(ROUND(L103-(ROUNDDOWN(L103,0)),1),_Esperanzas!$R$5:$S$18,2,TRUE),0),0),12)</f>
        <v>272</v>
      </c>
      <c r="N103" s="26">
        <f t="shared" si="27"/>
        <v>92.499999999999986</v>
      </c>
      <c r="AC103" s="29">
        <f t="shared" si="26"/>
        <v>69.8</v>
      </c>
      <c r="AD103" s="25">
        <f>AD102+(AD105-AD95)/10</f>
        <v>17.2833339691162</v>
      </c>
      <c r="AE103" s="31">
        <f>IFERROR(ROUND((ROUNDDOWN(AD103,0)*12)+IFERROR(VLOOKUP(ROUND(AD103-(ROUNDDOWN(AD103,0)),1),_Esperanzas!$R$5:$S$18,2,TRUE),0),0),12)</f>
        <v>207</v>
      </c>
      <c r="AF103" s="25">
        <f t="shared" si="29"/>
        <v>87.083333969116197</v>
      </c>
      <c r="AG103" s="25">
        <f>AG102+(AG105-AG95)/10</f>
        <v>20.616666030883778</v>
      </c>
      <c r="AH103" s="31">
        <f>IFERROR(ROUND((ROUNDDOWN(AG103,0)*12)+IFERROR(VLOOKUP(ROUND(AG103-(ROUNDDOWN(AG103,0)),1),_Esperanzas!$R$5:$S$18,2,TRUE),0),0),12)</f>
        <v>247</v>
      </c>
      <c r="AI103" s="26">
        <f t="shared" si="30"/>
        <v>90.416666030883775</v>
      </c>
    </row>
    <row r="104" spans="8:35" x14ac:dyDescent="0.25">
      <c r="H104" s="30">
        <f t="shared" si="25"/>
        <v>69.900000000000006</v>
      </c>
      <c r="I104" s="28">
        <f>I103+(I105-I95)/10</f>
        <v>19.266666030883776</v>
      </c>
      <c r="J104" s="32">
        <f>IFERROR(ROUND((ROUNDDOWN(I104,0)*12)+IFERROR(VLOOKUP(ROUND(I104-(ROUNDDOWN(I104,0)),1),_Esperanzas!$R$5:$S$18,2,TRUE),0),0),12)</f>
        <v>231</v>
      </c>
      <c r="K104" s="28">
        <f t="shared" si="28"/>
        <v>89.166666030883789</v>
      </c>
      <c r="L104" s="28">
        <f>L103+(L105-L95)/10</f>
        <v>22.599999999999987</v>
      </c>
      <c r="M104" s="32">
        <f>IFERROR(ROUND((ROUNDDOWN(L104,0)*12)+IFERROR(VLOOKUP(ROUND(L104-(ROUNDDOWN(L104,0)),1),_Esperanzas!$R$5:$S$18,2,TRUE),0),0),12)</f>
        <v>271</v>
      </c>
      <c r="N104" s="28">
        <f t="shared" si="27"/>
        <v>92.5</v>
      </c>
      <c r="AC104" s="30">
        <f t="shared" si="26"/>
        <v>69.900000000000006</v>
      </c>
      <c r="AD104" s="28">
        <f>AD103+(AD105-AD95)/10</f>
        <v>17.183333969116198</v>
      </c>
      <c r="AE104" s="32">
        <f>IFERROR(ROUND((ROUNDDOWN(AD104,0)*12)+IFERROR(VLOOKUP(ROUND(AD104-(ROUNDDOWN(AD104,0)),1),_Esperanzas!$R$5:$S$18,2,TRUE),0),0),12)</f>
        <v>206</v>
      </c>
      <c r="AF104" s="28">
        <f t="shared" si="29"/>
        <v>87.083333969116211</v>
      </c>
      <c r="AG104" s="28">
        <f>AG103+(AG105-AG95)/10</f>
        <v>20.516666030883776</v>
      </c>
      <c r="AH104" s="32">
        <f>IFERROR(ROUND((ROUNDDOWN(AG104,0)*12)+IFERROR(VLOOKUP(ROUND(AG104-(ROUNDDOWN(AG104,0)),1),_Esperanzas!$R$5:$S$18,2,TRUE),0),0),12)</f>
        <v>246</v>
      </c>
      <c r="AI104" s="28">
        <f t="shared" si="30"/>
        <v>90.416666030883789</v>
      </c>
    </row>
    <row r="105" spans="8:35" x14ac:dyDescent="0.25">
      <c r="H105" s="29">
        <f t="shared" si="25"/>
        <v>70</v>
      </c>
      <c r="I105" s="25">
        <f>VLOOKUP($H105,$B$5:$F$55,2,0)</f>
        <v>19.166666030883789</v>
      </c>
      <c r="J105" s="31">
        <f>IFERROR(ROUND((ROUNDDOWN(I105,0)*12)+IFERROR(VLOOKUP(ROUND(I105-(ROUNDDOWN(I105,0)),1),_Esperanzas!$R$5:$S$18,2,TRUE),0),0),12)</f>
        <v>230</v>
      </c>
      <c r="K105" s="25">
        <f t="shared" si="28"/>
        <v>89.166666030883789</v>
      </c>
      <c r="L105" s="25">
        <f>VLOOKUP($H105,$B$5:$F$55,4,0)</f>
        <v>22.5</v>
      </c>
      <c r="M105" s="31">
        <f>IFERROR(ROUND((ROUNDDOWN(L105,0)*12)+IFERROR(VLOOKUP(ROUND(L105-(ROUNDDOWN(L105,0)),1),_Esperanzas!$R$5:$S$18,2,TRUE),0),0),12)</f>
        <v>270</v>
      </c>
      <c r="N105" s="26">
        <f t="shared" si="27"/>
        <v>92.5</v>
      </c>
      <c r="AC105" s="29">
        <f t="shared" si="26"/>
        <v>70</v>
      </c>
      <c r="AD105" s="25">
        <f>VLOOKUP($AC105,$W$5:$AA$55,2,0)</f>
        <v>17.083333969116211</v>
      </c>
      <c r="AE105" s="31">
        <f>IFERROR(ROUND((ROUNDDOWN(AD105,0)*12)+IFERROR(VLOOKUP(ROUND(AD105-(ROUNDDOWN(AD105,0)),1),_Esperanzas!$R$5:$S$18,2,TRUE),0),0),12)</f>
        <v>205</v>
      </c>
      <c r="AF105" s="25">
        <f t="shared" si="29"/>
        <v>87.083333969116211</v>
      </c>
      <c r="AG105" s="25">
        <f>VLOOKUP($AC105,$W$5:$AA$55,4,0)</f>
        <v>20.416666030883789</v>
      </c>
      <c r="AH105" s="31">
        <f>IFERROR(ROUND((ROUNDDOWN(AG105,0)*12)+IFERROR(VLOOKUP(ROUND(AG105-(ROUNDDOWN(AG105,0)),1),_Esperanzas!$R$5:$S$18,2,TRUE),0),0),12)</f>
        <v>244</v>
      </c>
      <c r="AI105" s="26">
        <f t="shared" si="30"/>
        <v>90.416666030883789</v>
      </c>
    </row>
    <row r="106" spans="8:35" x14ac:dyDescent="0.25">
      <c r="H106" s="30">
        <f t="shared" si="25"/>
        <v>70.099999999999994</v>
      </c>
      <c r="I106" s="28">
        <f>I105+(I115-I105)/10</f>
        <v>19.074999427795412</v>
      </c>
      <c r="J106" s="32">
        <f>IFERROR(ROUND((ROUNDDOWN(I106,0)*12)+IFERROR(VLOOKUP(ROUND(I106-(ROUNDDOWN(I106,0)),1),_Esperanzas!$R$5:$S$18,2,TRUE),0),0),12)</f>
        <v>229</v>
      </c>
      <c r="K106" s="28">
        <f t="shared" si="28"/>
        <v>89.174999427795399</v>
      </c>
      <c r="L106" s="28">
        <f>L105+(L115-L105)/10</f>
        <v>22.408333396911623</v>
      </c>
      <c r="M106" s="32">
        <f>IFERROR(ROUND((ROUNDDOWN(L106,0)*12)+IFERROR(VLOOKUP(ROUND(L106-(ROUNDDOWN(L106,0)),1),_Esperanzas!$R$5:$S$18,2,TRUE),0),0),12)</f>
        <v>268</v>
      </c>
      <c r="N106" s="28">
        <f t="shared" si="27"/>
        <v>92.50833339691161</v>
      </c>
      <c r="AC106" s="30">
        <f t="shared" si="26"/>
        <v>70.099999999999994</v>
      </c>
      <c r="AD106" s="28">
        <f>AD105+(AD115-AD105)/10</f>
        <v>16.991667175292967</v>
      </c>
      <c r="AE106" s="32">
        <f>IFERROR(ROUND((ROUNDDOWN(AD106,0)*12)+IFERROR(VLOOKUP(ROUND(AD106-(ROUNDDOWN(AD106,0)),1),_Esperanzas!$R$5:$S$18,2,TRUE),0),0),12)</f>
        <v>204</v>
      </c>
      <c r="AF106" s="28">
        <f t="shared" si="29"/>
        <v>87.091667175292969</v>
      </c>
      <c r="AG106" s="28">
        <f>AG105+(AG115-AG105)/10</f>
        <v>20.324999427795412</v>
      </c>
      <c r="AH106" s="32">
        <f>IFERROR(ROUND((ROUNDDOWN(AG106,0)*12)+IFERROR(VLOOKUP(ROUND(AG106-(ROUNDDOWN(AG106,0)),1),_Esperanzas!$R$5:$S$18,2,TRUE),0),0),12)</f>
        <v>243</v>
      </c>
      <c r="AI106" s="28">
        <f t="shared" si="30"/>
        <v>90.424999427795399</v>
      </c>
    </row>
    <row r="107" spans="8:35" x14ac:dyDescent="0.25">
      <c r="H107" s="29">
        <f t="shared" si="25"/>
        <v>70.2</v>
      </c>
      <c r="I107" s="25">
        <f>I106+(I115-I105)/10</f>
        <v>18.983332824707034</v>
      </c>
      <c r="J107" s="31">
        <f>IFERROR(ROUND((ROUNDDOWN(I107,0)*12)+IFERROR(VLOOKUP(ROUND(I107-(ROUNDDOWN(I107,0)),1),_Esperanzas!$R$5:$S$18,2,TRUE),0),0),12)</f>
        <v>228</v>
      </c>
      <c r="K107" s="25">
        <f t="shared" si="28"/>
        <v>89.183332824707037</v>
      </c>
      <c r="L107" s="25">
        <f>L106+(L115-L105)/10</f>
        <v>22.316666793823245</v>
      </c>
      <c r="M107" s="31">
        <f>IFERROR(ROUND((ROUNDDOWN(L107,0)*12)+IFERROR(VLOOKUP(ROUND(L107-(ROUNDDOWN(L107,0)),1),_Esperanzas!$R$5:$S$18,2,TRUE),0),0),12)</f>
        <v>267</v>
      </c>
      <c r="N107" s="26">
        <f t="shared" si="27"/>
        <v>92.516666793823248</v>
      </c>
      <c r="AC107" s="29">
        <f t="shared" si="26"/>
        <v>70.2</v>
      </c>
      <c r="AD107" s="25">
        <f>AD106+(AD115-AD105)/10</f>
        <v>16.900000381469724</v>
      </c>
      <c r="AE107" s="31">
        <f>IFERROR(ROUND((ROUNDDOWN(AD107,0)*12)+IFERROR(VLOOKUP(ROUND(AD107-(ROUNDDOWN(AD107,0)),1),_Esperanzas!$R$5:$S$18,2,TRUE),0),0),12)</f>
        <v>202</v>
      </c>
      <c r="AF107" s="25">
        <f t="shared" si="29"/>
        <v>87.100000381469727</v>
      </c>
      <c r="AG107" s="25">
        <f>AG106+(AG115-AG105)/10</f>
        <v>20.233332824707034</v>
      </c>
      <c r="AH107" s="31">
        <f>IFERROR(ROUND((ROUNDDOWN(AG107,0)*12)+IFERROR(VLOOKUP(ROUND(AG107-(ROUNDDOWN(AG107,0)),1),_Esperanzas!$R$5:$S$18,2,TRUE),0),0),12)</f>
        <v>242</v>
      </c>
      <c r="AI107" s="26">
        <f t="shared" si="30"/>
        <v>90.433332824707037</v>
      </c>
    </row>
    <row r="108" spans="8:35" x14ac:dyDescent="0.25">
      <c r="H108" s="30">
        <f t="shared" si="25"/>
        <v>70.3</v>
      </c>
      <c r="I108" s="28">
        <f>I107+(I115-I105)/10</f>
        <v>18.891666221618657</v>
      </c>
      <c r="J108" s="32">
        <f>IFERROR(ROUND((ROUNDDOWN(I108,0)*12)+IFERROR(VLOOKUP(ROUND(I108-(ROUNDDOWN(I108,0)),1),_Esperanzas!$R$5:$S$18,2,TRUE),0),0),12)</f>
        <v>226</v>
      </c>
      <c r="K108" s="28">
        <f t="shared" si="28"/>
        <v>89.191666221618647</v>
      </c>
      <c r="L108" s="28">
        <f>L107+(L115-L105)/10</f>
        <v>22.225000190734868</v>
      </c>
      <c r="M108" s="32">
        <f>IFERROR(ROUND((ROUNDDOWN(L108,0)*12)+IFERROR(VLOOKUP(ROUND(L108-(ROUNDDOWN(L108,0)),1),_Esperanzas!$R$5:$S$18,2,TRUE),0),0),12)</f>
        <v>266</v>
      </c>
      <c r="N108" s="28">
        <f t="shared" si="27"/>
        <v>92.525000190734858</v>
      </c>
      <c r="AC108" s="30">
        <f t="shared" si="26"/>
        <v>70.3</v>
      </c>
      <c r="AD108" s="28">
        <f>AD107+(AD115-AD105)/10</f>
        <v>16.80833358764648</v>
      </c>
      <c r="AE108" s="32">
        <f>IFERROR(ROUND((ROUNDDOWN(AD108,0)*12)+IFERROR(VLOOKUP(ROUND(AD108-(ROUNDDOWN(AD108,0)),1),_Esperanzas!$R$5:$S$18,2,TRUE),0),0),12)</f>
        <v>201</v>
      </c>
      <c r="AF108" s="28">
        <f t="shared" si="29"/>
        <v>87.108333587646484</v>
      </c>
      <c r="AG108" s="28">
        <f>AG107+(AG115-AG105)/10</f>
        <v>20.141666221618657</v>
      </c>
      <c r="AH108" s="32">
        <f>IFERROR(ROUND((ROUNDDOWN(AG108,0)*12)+IFERROR(VLOOKUP(ROUND(AG108-(ROUNDDOWN(AG108,0)),1),_Esperanzas!$R$5:$S$18,2,TRUE),0),0),12)</f>
        <v>241</v>
      </c>
      <c r="AI108" s="28">
        <f t="shared" si="30"/>
        <v>90.441666221618647</v>
      </c>
    </row>
    <row r="109" spans="8:35" x14ac:dyDescent="0.25">
      <c r="H109" s="29">
        <f t="shared" si="25"/>
        <v>70.400000000000006</v>
      </c>
      <c r="I109" s="25">
        <f>I108+(I115-I105)/10</f>
        <v>18.799999618530279</v>
      </c>
      <c r="J109" s="31">
        <f>IFERROR(ROUND((ROUNDDOWN(I109,0)*12)+IFERROR(VLOOKUP(ROUND(I109-(ROUNDDOWN(I109,0)),1),_Esperanzas!$R$5:$S$18,2,TRUE),0),0),12)</f>
        <v>225</v>
      </c>
      <c r="K109" s="25">
        <f t="shared" si="28"/>
        <v>89.199999618530285</v>
      </c>
      <c r="L109" s="25">
        <f>L108+(L115-L105)/10</f>
        <v>22.13333358764649</v>
      </c>
      <c r="M109" s="31">
        <f>IFERROR(ROUND((ROUNDDOWN(L109,0)*12)+IFERROR(VLOOKUP(ROUND(L109-(ROUNDDOWN(L109,0)),1),_Esperanzas!$R$5:$S$18,2,TRUE),0),0),12)</f>
        <v>265</v>
      </c>
      <c r="N109" s="26">
        <f t="shared" si="27"/>
        <v>92.533333587646496</v>
      </c>
      <c r="AC109" s="29">
        <f t="shared" si="26"/>
        <v>70.400000000000006</v>
      </c>
      <c r="AD109" s="25">
        <f>AD108+(AD115-AD105)/10</f>
        <v>16.716666793823237</v>
      </c>
      <c r="AE109" s="31">
        <f>IFERROR(ROUND((ROUNDDOWN(AD109,0)*12)+IFERROR(VLOOKUP(ROUND(AD109-(ROUNDDOWN(AD109,0)),1),_Esperanzas!$R$5:$S$18,2,TRUE),0),0),12)</f>
        <v>200</v>
      </c>
      <c r="AF109" s="25">
        <f t="shared" si="29"/>
        <v>87.116666793823242</v>
      </c>
      <c r="AG109" s="25">
        <f>AG108+(AG115-AG105)/10</f>
        <v>20.049999618530279</v>
      </c>
      <c r="AH109" s="31">
        <f>IFERROR(ROUND((ROUNDDOWN(AG109,0)*12)+IFERROR(VLOOKUP(ROUND(AG109-(ROUNDDOWN(AG109,0)),1),_Esperanzas!$R$5:$S$18,2,TRUE),0),0),12)</f>
        <v>240</v>
      </c>
      <c r="AI109" s="26">
        <f t="shared" si="30"/>
        <v>90.449999618530285</v>
      </c>
    </row>
    <row r="110" spans="8:35" x14ac:dyDescent="0.25">
      <c r="H110" s="30">
        <f t="shared" si="25"/>
        <v>70.5</v>
      </c>
      <c r="I110" s="28">
        <f>I109+(I115-I105)/10</f>
        <v>18.708333015441902</v>
      </c>
      <c r="J110" s="32">
        <f>IFERROR(ROUND((ROUNDDOWN(I110,0)*12)+IFERROR(VLOOKUP(ROUND(I110-(ROUNDDOWN(I110,0)),1),_Esperanzas!$R$5:$S$18,2,TRUE),0),0),12)</f>
        <v>224</v>
      </c>
      <c r="K110" s="28">
        <f t="shared" si="28"/>
        <v>89.208333015441895</v>
      </c>
      <c r="L110" s="28">
        <f>L109+(L115-L105)/10</f>
        <v>22.041666984558113</v>
      </c>
      <c r="M110" s="32">
        <f>IFERROR(ROUND((ROUNDDOWN(L110,0)*12)+IFERROR(VLOOKUP(ROUND(L110-(ROUNDDOWN(L110,0)),1),_Esperanzas!$R$5:$S$18,2,TRUE),0),0),12)</f>
        <v>264</v>
      </c>
      <c r="N110" s="28">
        <f t="shared" si="27"/>
        <v>92.541666984558105</v>
      </c>
      <c r="AC110" s="30">
        <f t="shared" si="26"/>
        <v>70.5</v>
      </c>
      <c r="AD110" s="28">
        <f>AD109+(AD115-AD105)/10</f>
        <v>16.624999999999993</v>
      </c>
      <c r="AE110" s="32">
        <f>IFERROR(ROUND((ROUNDDOWN(AD110,0)*12)+IFERROR(VLOOKUP(ROUND(AD110-(ROUNDDOWN(AD110,0)),1),_Esperanzas!$R$5:$S$18,2,TRUE),0),0),12)</f>
        <v>199</v>
      </c>
      <c r="AF110" s="28">
        <f t="shared" si="29"/>
        <v>87.125</v>
      </c>
      <c r="AG110" s="28">
        <f>AG109+(AG115-AG105)/10</f>
        <v>19.958333015441902</v>
      </c>
      <c r="AH110" s="32">
        <f>IFERROR(ROUND((ROUNDDOWN(AG110,0)*12)+IFERROR(VLOOKUP(ROUND(AG110-(ROUNDDOWN(AG110,0)),1),_Esperanzas!$R$5:$S$18,2,TRUE),0),0),12)</f>
        <v>240</v>
      </c>
      <c r="AI110" s="28">
        <f t="shared" si="30"/>
        <v>90.458333015441895</v>
      </c>
    </row>
    <row r="111" spans="8:35" x14ac:dyDescent="0.25">
      <c r="H111" s="29">
        <f t="shared" si="25"/>
        <v>70.599999999999994</v>
      </c>
      <c r="I111" s="25">
        <f>I110+(I115-I105)/10</f>
        <v>18.616666412353524</v>
      </c>
      <c r="J111" s="31">
        <f>IFERROR(ROUND((ROUNDDOWN(I111,0)*12)+IFERROR(VLOOKUP(ROUND(I111-(ROUNDDOWN(I111,0)),1),_Esperanzas!$R$5:$S$18,2,TRUE),0),0),12)</f>
        <v>223</v>
      </c>
      <c r="K111" s="25">
        <f t="shared" si="28"/>
        <v>89.216666412353518</v>
      </c>
      <c r="L111" s="25">
        <f>L110+(L115-L105)/10</f>
        <v>21.950000381469735</v>
      </c>
      <c r="M111" s="31">
        <f>IFERROR(ROUND((ROUNDDOWN(L111,0)*12)+IFERROR(VLOOKUP(ROUND(L111-(ROUNDDOWN(L111,0)),1),_Esperanzas!$R$5:$S$18,2,TRUE),0),0),12)</f>
        <v>264</v>
      </c>
      <c r="N111" s="26">
        <f t="shared" si="27"/>
        <v>92.550000381469729</v>
      </c>
      <c r="AC111" s="29">
        <f t="shared" si="26"/>
        <v>70.599999999999994</v>
      </c>
      <c r="AD111" s="25">
        <f>AD110+(AD115-AD105)/10</f>
        <v>16.533333206176749</v>
      </c>
      <c r="AE111" s="31">
        <f>IFERROR(ROUND((ROUNDDOWN(AD111,0)*12)+IFERROR(VLOOKUP(ROUND(AD111-(ROUNDDOWN(AD111,0)),1),_Esperanzas!$R$5:$S$18,2,TRUE),0),0),12)</f>
        <v>198</v>
      </c>
      <c r="AF111" s="25">
        <f t="shared" si="29"/>
        <v>87.133333206176744</v>
      </c>
      <c r="AG111" s="25">
        <f>AG110+(AG115-AG105)/10</f>
        <v>19.866666412353524</v>
      </c>
      <c r="AH111" s="31">
        <f>IFERROR(ROUND((ROUNDDOWN(AG111,0)*12)+IFERROR(VLOOKUP(ROUND(AG111-(ROUNDDOWN(AG111,0)),1),_Esperanzas!$R$5:$S$18,2,TRUE),0),0),12)</f>
        <v>238</v>
      </c>
      <c r="AI111" s="26">
        <f t="shared" si="30"/>
        <v>90.466666412353518</v>
      </c>
    </row>
    <row r="112" spans="8:35" x14ac:dyDescent="0.25">
      <c r="H112" s="30">
        <f t="shared" si="25"/>
        <v>70.7</v>
      </c>
      <c r="I112" s="28">
        <f>I111+(I115-I105)/10</f>
        <v>18.524999809265147</v>
      </c>
      <c r="J112" s="32">
        <f>IFERROR(ROUND((ROUNDDOWN(I112,0)*12)+IFERROR(VLOOKUP(ROUND(I112-(ROUNDDOWN(I112,0)),1),_Esperanzas!$R$5:$S$18,2,TRUE),0),0),12)</f>
        <v>222</v>
      </c>
      <c r="K112" s="28">
        <f t="shared" si="28"/>
        <v>89.224999809265142</v>
      </c>
      <c r="L112" s="28">
        <f>L111+(L115-L105)/10</f>
        <v>21.858333778381358</v>
      </c>
      <c r="M112" s="32">
        <f>IFERROR(ROUND((ROUNDDOWN(L112,0)*12)+IFERROR(VLOOKUP(ROUND(L112-(ROUNDDOWN(L112,0)),1),_Esperanzas!$R$5:$S$18,2,TRUE),0),0),12)</f>
        <v>262</v>
      </c>
      <c r="N112" s="28">
        <f t="shared" si="27"/>
        <v>92.558333778381353</v>
      </c>
      <c r="AC112" s="30">
        <f t="shared" si="26"/>
        <v>70.7</v>
      </c>
      <c r="AD112" s="28">
        <f>AD111+(AD115-AD105)/10</f>
        <v>16.441666412353506</v>
      </c>
      <c r="AE112" s="32">
        <f>IFERROR(ROUND((ROUNDDOWN(AD112,0)*12)+IFERROR(VLOOKUP(ROUND(AD112-(ROUNDDOWN(AD112,0)),1),_Esperanzas!$R$5:$S$18,2,TRUE),0),0),12)</f>
        <v>196</v>
      </c>
      <c r="AF112" s="28">
        <f t="shared" si="29"/>
        <v>87.141666412353516</v>
      </c>
      <c r="AG112" s="28">
        <f>AG111+(AG115-AG105)/10</f>
        <v>19.774999809265147</v>
      </c>
      <c r="AH112" s="32">
        <f>IFERROR(ROUND((ROUNDDOWN(AG112,0)*12)+IFERROR(VLOOKUP(ROUND(AG112-(ROUNDDOWN(AG112,0)),1),_Esperanzas!$R$5:$S$18,2,TRUE),0),0),12)</f>
        <v>237</v>
      </c>
      <c r="AI112" s="28">
        <f t="shared" si="30"/>
        <v>90.474999809265142</v>
      </c>
    </row>
    <row r="113" spans="8:35" x14ac:dyDescent="0.25">
      <c r="H113" s="29">
        <f t="shared" si="25"/>
        <v>70.8</v>
      </c>
      <c r="I113" s="25">
        <f>I112+(I115-I105)/10</f>
        <v>18.433333206176769</v>
      </c>
      <c r="J113" s="31">
        <f>IFERROR(ROUND((ROUNDDOWN(I113,0)*12)+IFERROR(VLOOKUP(ROUND(I113-(ROUNDDOWN(I113,0)),1),_Esperanzas!$R$5:$S$18,2,TRUE),0),0),12)</f>
        <v>220</v>
      </c>
      <c r="K113" s="25">
        <f t="shared" si="28"/>
        <v>89.233333206176766</v>
      </c>
      <c r="L113" s="25">
        <f>L112+(L115-L105)/10</f>
        <v>21.76666717529298</v>
      </c>
      <c r="M113" s="31">
        <f>IFERROR(ROUND((ROUNDDOWN(L113,0)*12)+IFERROR(VLOOKUP(ROUND(L113-(ROUNDDOWN(L113,0)),1),_Esperanzas!$R$5:$S$18,2,TRUE),0),0),12)</f>
        <v>261</v>
      </c>
      <c r="N113" s="26">
        <f t="shared" si="27"/>
        <v>92.566667175292977</v>
      </c>
      <c r="AC113" s="29">
        <f t="shared" si="26"/>
        <v>70.8</v>
      </c>
      <c r="AD113" s="25">
        <f>AD112+(AD115-AD105)/10</f>
        <v>16.349999618530262</v>
      </c>
      <c r="AE113" s="31">
        <f>IFERROR(ROUND((ROUNDDOWN(AD113,0)*12)+IFERROR(VLOOKUP(ROUND(AD113-(ROUNDDOWN(AD113,0)),1),_Esperanzas!$R$5:$S$18,2,TRUE),0),0),12)</f>
        <v>195</v>
      </c>
      <c r="AF113" s="25">
        <f t="shared" si="29"/>
        <v>87.149999618530259</v>
      </c>
      <c r="AG113" s="25">
        <f>AG112+(AG115-AG105)/10</f>
        <v>19.683333206176769</v>
      </c>
      <c r="AH113" s="31">
        <f>IFERROR(ROUND((ROUNDDOWN(AG113,0)*12)+IFERROR(VLOOKUP(ROUND(AG113-(ROUNDDOWN(AG113,0)),1),_Esperanzas!$R$5:$S$18,2,TRUE),0),0),12)</f>
        <v>236</v>
      </c>
      <c r="AI113" s="26">
        <f t="shared" si="30"/>
        <v>90.483333206176766</v>
      </c>
    </row>
    <row r="114" spans="8:35" x14ac:dyDescent="0.25">
      <c r="H114" s="30">
        <f t="shared" si="25"/>
        <v>70.900000000000006</v>
      </c>
      <c r="I114" s="28">
        <f>I113+(I115-I105)/10</f>
        <v>18.341666603088392</v>
      </c>
      <c r="J114" s="32">
        <f>IFERROR(ROUND((ROUNDDOWN(I114,0)*12)+IFERROR(VLOOKUP(ROUND(I114-(ROUNDDOWN(I114,0)),1),_Esperanzas!$R$5:$S$18,2,TRUE),0),0),12)</f>
        <v>219</v>
      </c>
      <c r="K114" s="28">
        <f t="shared" si="28"/>
        <v>89.24166660308839</v>
      </c>
      <c r="L114" s="28">
        <f>L113+(L115-L105)/10</f>
        <v>21.675000572204603</v>
      </c>
      <c r="M114" s="32">
        <f>IFERROR(ROUND((ROUNDDOWN(L114,0)*12)+IFERROR(VLOOKUP(ROUND(L114-(ROUNDDOWN(L114,0)),1),_Esperanzas!$R$5:$S$18,2,TRUE),0),0),12)</f>
        <v>260</v>
      </c>
      <c r="N114" s="28">
        <f t="shared" si="27"/>
        <v>92.575000572204601</v>
      </c>
      <c r="AC114" s="30">
        <f t="shared" si="26"/>
        <v>70.900000000000006</v>
      </c>
      <c r="AD114" s="28">
        <f>AD113+(AD115-AD105)/10</f>
        <v>16.258332824707018</v>
      </c>
      <c r="AE114" s="32">
        <f>IFERROR(ROUND((ROUNDDOWN(AD114,0)*12)+IFERROR(VLOOKUP(ROUND(AD114-(ROUNDDOWN(AD114,0)),1),_Esperanzas!$R$5:$S$18,2,TRUE),0),0),12)</f>
        <v>195</v>
      </c>
      <c r="AF114" s="28">
        <f t="shared" si="29"/>
        <v>87.158332824707031</v>
      </c>
      <c r="AG114" s="28">
        <f>AG113+(AG115-AG105)/10</f>
        <v>19.591666603088392</v>
      </c>
      <c r="AH114" s="32">
        <f>IFERROR(ROUND((ROUNDDOWN(AG114,0)*12)+IFERROR(VLOOKUP(ROUND(AG114-(ROUNDDOWN(AG114,0)),1),_Esperanzas!$R$5:$S$18,2,TRUE),0),0),12)</f>
        <v>235</v>
      </c>
      <c r="AI114" s="28">
        <f t="shared" si="30"/>
        <v>90.49166660308839</v>
      </c>
    </row>
    <row r="115" spans="8:35" x14ac:dyDescent="0.25">
      <c r="H115" s="29">
        <f t="shared" si="25"/>
        <v>71</v>
      </c>
      <c r="I115" s="25">
        <f>VLOOKUP($H115,$B$5:$F$55,2,0)</f>
        <v>18.25</v>
      </c>
      <c r="J115" s="31">
        <f>IFERROR(ROUND((ROUNDDOWN(I115,0)*12)+IFERROR(VLOOKUP(ROUND(I115-(ROUNDDOWN(I115,0)),1),_Esperanzas!$R$5:$S$18,2,TRUE),0),0),12)</f>
        <v>219</v>
      </c>
      <c r="K115" s="25">
        <f t="shared" si="28"/>
        <v>89.25</v>
      </c>
      <c r="L115" s="25">
        <f>VLOOKUP($H115,$B$5:$F$55,4,0)</f>
        <v>21.583333969116211</v>
      </c>
      <c r="M115" s="31">
        <f>IFERROR(ROUND((ROUNDDOWN(L115,0)*12)+IFERROR(VLOOKUP(ROUND(L115-(ROUNDDOWN(L115,0)),1),_Esperanzas!$R$5:$S$18,2,TRUE),0),0),12)</f>
        <v>259</v>
      </c>
      <c r="N115" s="26">
        <f t="shared" si="27"/>
        <v>92.583333969116211</v>
      </c>
      <c r="AC115" s="29">
        <f t="shared" si="26"/>
        <v>71</v>
      </c>
      <c r="AD115" s="25">
        <f>VLOOKUP($AC115,$W$5:$AA$55,2,0)</f>
        <v>16.166666030883789</v>
      </c>
      <c r="AE115" s="31">
        <f>IFERROR(ROUND((ROUNDDOWN(AD115,0)*12)+IFERROR(VLOOKUP(ROUND(AD115-(ROUNDDOWN(AD115,0)),1),_Esperanzas!$R$5:$S$18,2,TRUE),0),0),12)</f>
        <v>194</v>
      </c>
      <c r="AF115" s="25">
        <f t="shared" si="29"/>
        <v>87.166666030883789</v>
      </c>
      <c r="AG115" s="25">
        <f>VLOOKUP($AC115,$W$5:$AA$55,4,0)</f>
        <v>19.5</v>
      </c>
      <c r="AH115" s="31">
        <f>IFERROR(ROUND((ROUNDDOWN(AG115,0)*12)+IFERROR(VLOOKUP(ROUND(AG115-(ROUNDDOWN(AG115,0)),1),_Esperanzas!$R$5:$S$18,2,TRUE),0),0),12)</f>
        <v>234</v>
      </c>
      <c r="AI115" s="26">
        <f t="shared" si="30"/>
        <v>90.5</v>
      </c>
    </row>
    <row r="116" spans="8:35" x14ac:dyDescent="0.25">
      <c r="H116" s="30">
        <f t="shared" si="25"/>
        <v>71.099999999999994</v>
      </c>
      <c r="I116" s="28">
        <f>I115+(I125-I115)/10</f>
        <v>18.158333396911623</v>
      </c>
      <c r="J116" s="32">
        <f>IFERROR(ROUND((ROUNDDOWN(I116,0)*12)+IFERROR(VLOOKUP(ROUND(I116-(ROUNDDOWN(I116,0)),1),_Esperanzas!$R$5:$S$18,2,TRUE),0),0),12)</f>
        <v>218</v>
      </c>
      <c r="K116" s="28">
        <f t="shared" si="28"/>
        <v>89.25833339691161</v>
      </c>
      <c r="L116" s="28">
        <f>L115+(L125-L115)/10</f>
        <v>21.48333396911621</v>
      </c>
      <c r="M116" s="32">
        <f>IFERROR(ROUND((ROUNDDOWN(L116,0)*12)+IFERROR(VLOOKUP(ROUND(L116-(ROUNDDOWN(L116,0)),1),_Esperanzas!$R$5:$S$18,2,TRUE),0),0),12)</f>
        <v>258</v>
      </c>
      <c r="N116" s="28">
        <f t="shared" si="27"/>
        <v>92.583333969116211</v>
      </c>
      <c r="AC116" s="30">
        <f t="shared" si="26"/>
        <v>71.099999999999994</v>
      </c>
      <c r="AD116" s="28">
        <f>AD115+(AD125-AD115)/10</f>
        <v>16.074999427795412</v>
      </c>
      <c r="AE116" s="32">
        <f>IFERROR(ROUND((ROUNDDOWN(AD116,0)*12)+IFERROR(VLOOKUP(ROUND(AD116-(ROUNDDOWN(AD116,0)),1),_Esperanzas!$R$5:$S$18,2,TRUE),0),0),12)</f>
        <v>193</v>
      </c>
      <c r="AF116" s="28">
        <f t="shared" si="29"/>
        <v>87.174999427795399</v>
      </c>
      <c r="AG116" s="28">
        <f>AG115+(AG125-AG115)/10</f>
        <v>19.408333396911623</v>
      </c>
      <c r="AH116" s="32">
        <f>IFERROR(ROUND((ROUNDDOWN(AG116,0)*12)+IFERROR(VLOOKUP(ROUND(AG116-(ROUNDDOWN(AG116,0)),1),_Esperanzas!$R$5:$S$18,2,TRUE),0),0),12)</f>
        <v>232</v>
      </c>
      <c r="AI116" s="28">
        <f t="shared" si="30"/>
        <v>90.50833339691161</v>
      </c>
    </row>
    <row r="117" spans="8:35" x14ac:dyDescent="0.25">
      <c r="H117" s="29">
        <f t="shared" si="25"/>
        <v>71.2</v>
      </c>
      <c r="I117" s="25">
        <f>I116+(I125-I115)/10</f>
        <v>18.066666793823245</v>
      </c>
      <c r="J117" s="31">
        <f>IFERROR(ROUND((ROUNDDOWN(I117,0)*12)+IFERROR(VLOOKUP(ROUND(I117-(ROUNDDOWN(I117,0)),1),_Esperanzas!$R$5:$S$18,2,TRUE),0),0),12)</f>
        <v>217</v>
      </c>
      <c r="K117" s="25">
        <f t="shared" si="28"/>
        <v>89.266666793823248</v>
      </c>
      <c r="L117" s="25">
        <f>L116+(L125-L115)/10</f>
        <v>21.383333969116208</v>
      </c>
      <c r="M117" s="31">
        <f>IFERROR(ROUND((ROUNDDOWN(L117,0)*12)+IFERROR(VLOOKUP(ROUND(L117-(ROUNDDOWN(L117,0)),1),_Esperanzas!$R$5:$S$18,2,TRUE),0),0),12)</f>
        <v>256</v>
      </c>
      <c r="N117" s="26">
        <f t="shared" si="27"/>
        <v>92.583333969116211</v>
      </c>
      <c r="AC117" s="29">
        <f t="shared" si="26"/>
        <v>71.2</v>
      </c>
      <c r="AD117" s="25">
        <f>AD116+(AD125-AD115)/10</f>
        <v>15.983332824707032</v>
      </c>
      <c r="AE117" s="31">
        <f>IFERROR(ROUND((ROUNDDOWN(AD117,0)*12)+IFERROR(VLOOKUP(ROUND(AD117-(ROUNDDOWN(AD117,0)),1),_Esperanzas!$R$5:$S$18,2,TRUE),0),0),12)</f>
        <v>192</v>
      </c>
      <c r="AF117" s="25">
        <f t="shared" si="29"/>
        <v>87.183332824707037</v>
      </c>
      <c r="AG117" s="25">
        <f>AG116+(AG125-AG115)/10</f>
        <v>19.316666793823245</v>
      </c>
      <c r="AH117" s="31">
        <f>IFERROR(ROUND((ROUNDDOWN(AG117,0)*12)+IFERROR(VLOOKUP(ROUND(AG117-(ROUNDDOWN(AG117,0)),1),_Esperanzas!$R$5:$S$18,2,TRUE),0),0),12)</f>
        <v>231</v>
      </c>
      <c r="AI117" s="26">
        <f t="shared" si="30"/>
        <v>90.516666793823248</v>
      </c>
    </row>
    <row r="118" spans="8:35" x14ac:dyDescent="0.25">
      <c r="H118" s="30">
        <f t="shared" si="25"/>
        <v>71.3</v>
      </c>
      <c r="I118" s="28">
        <f>I117+(I125-I115)/10</f>
        <v>17.975000190734868</v>
      </c>
      <c r="J118" s="32">
        <f>IFERROR(ROUND((ROUNDDOWN(I118,0)*12)+IFERROR(VLOOKUP(ROUND(I118-(ROUNDDOWN(I118,0)),1),_Esperanzas!$R$5:$S$18,2,TRUE),0),0),12)</f>
        <v>216</v>
      </c>
      <c r="K118" s="28">
        <f t="shared" si="28"/>
        <v>89.275000190734858</v>
      </c>
      <c r="L118" s="28">
        <f>L117+(L125-L115)/10</f>
        <v>21.283333969116207</v>
      </c>
      <c r="M118" s="32">
        <f>IFERROR(ROUND((ROUNDDOWN(L118,0)*12)+IFERROR(VLOOKUP(ROUND(L118-(ROUNDDOWN(L118,0)),1),_Esperanzas!$R$5:$S$18,2,TRUE),0),0),12)</f>
        <v>255</v>
      </c>
      <c r="N118" s="28">
        <f t="shared" si="27"/>
        <v>92.583333969116211</v>
      </c>
      <c r="AC118" s="30">
        <f t="shared" si="26"/>
        <v>71.3</v>
      </c>
      <c r="AD118" s="28">
        <f>AD117+(AD125-AD115)/10</f>
        <v>15.891666221618653</v>
      </c>
      <c r="AE118" s="32">
        <f>IFERROR(ROUND((ROUNDDOWN(AD118,0)*12)+IFERROR(VLOOKUP(ROUND(AD118-(ROUNDDOWN(AD118,0)),1),_Esperanzas!$R$5:$S$18,2,TRUE),0),0),12)</f>
        <v>190</v>
      </c>
      <c r="AF118" s="28">
        <f t="shared" si="29"/>
        <v>87.191666221618647</v>
      </c>
      <c r="AG118" s="28">
        <f>AG117+(AG125-AG115)/10</f>
        <v>19.225000190734868</v>
      </c>
      <c r="AH118" s="32">
        <f>IFERROR(ROUND((ROUNDDOWN(AG118,0)*12)+IFERROR(VLOOKUP(ROUND(AG118-(ROUNDDOWN(AG118,0)),1),_Esperanzas!$R$5:$S$18,2,TRUE),0),0),12)</f>
        <v>230</v>
      </c>
      <c r="AI118" s="28">
        <f t="shared" si="30"/>
        <v>90.525000190734858</v>
      </c>
    </row>
    <row r="119" spans="8:35" x14ac:dyDescent="0.25">
      <c r="H119" s="29">
        <f t="shared" si="25"/>
        <v>71.400000000000006</v>
      </c>
      <c r="I119" s="25">
        <f>I118+(I125-I115)/10</f>
        <v>17.88333358764649</v>
      </c>
      <c r="J119" s="31">
        <f>IFERROR(ROUND((ROUNDDOWN(I119,0)*12)+IFERROR(VLOOKUP(ROUND(I119-(ROUNDDOWN(I119,0)),1),_Esperanzas!$R$5:$S$18,2,TRUE),0),0),12)</f>
        <v>214</v>
      </c>
      <c r="K119" s="25">
        <f t="shared" si="28"/>
        <v>89.283333587646496</v>
      </c>
      <c r="L119" s="25">
        <f>L118+(L125-L115)/10</f>
        <v>21.183333969116205</v>
      </c>
      <c r="M119" s="31">
        <f>IFERROR(ROUND((ROUNDDOWN(L119,0)*12)+IFERROR(VLOOKUP(ROUND(L119-(ROUNDDOWN(L119,0)),1),_Esperanzas!$R$5:$S$18,2,TRUE),0),0),12)</f>
        <v>254</v>
      </c>
      <c r="N119" s="26">
        <f t="shared" si="27"/>
        <v>92.583333969116211</v>
      </c>
      <c r="AC119" s="29">
        <f t="shared" si="26"/>
        <v>71.400000000000006</v>
      </c>
      <c r="AD119" s="25">
        <f>AD118+(AD125-AD115)/10</f>
        <v>15.799999618530274</v>
      </c>
      <c r="AE119" s="31">
        <f>IFERROR(ROUND((ROUNDDOWN(AD119,0)*12)+IFERROR(VLOOKUP(ROUND(AD119-(ROUNDDOWN(AD119,0)),1),_Esperanzas!$R$5:$S$18,2,TRUE),0),0),12)</f>
        <v>189</v>
      </c>
      <c r="AF119" s="25">
        <f t="shared" si="29"/>
        <v>87.199999618530285</v>
      </c>
      <c r="AG119" s="25">
        <f>AG118+(AG125-AG115)/10</f>
        <v>19.13333358764649</v>
      </c>
      <c r="AH119" s="31">
        <f>IFERROR(ROUND((ROUNDDOWN(AG119,0)*12)+IFERROR(VLOOKUP(ROUND(AG119-(ROUNDDOWN(AG119,0)),1),_Esperanzas!$R$5:$S$18,2,TRUE),0),0),12)</f>
        <v>229</v>
      </c>
      <c r="AI119" s="26">
        <f t="shared" si="30"/>
        <v>90.533333587646496</v>
      </c>
    </row>
    <row r="120" spans="8:35" x14ac:dyDescent="0.25">
      <c r="H120" s="30">
        <f t="shared" si="25"/>
        <v>71.5</v>
      </c>
      <c r="I120" s="28">
        <f>I119+(I125-I115)/10</f>
        <v>17.791666984558113</v>
      </c>
      <c r="J120" s="32">
        <f>IFERROR(ROUND((ROUNDDOWN(I120,0)*12)+IFERROR(VLOOKUP(ROUND(I120-(ROUNDDOWN(I120,0)),1),_Esperanzas!$R$5:$S$18,2,TRUE),0),0),12)</f>
        <v>213</v>
      </c>
      <c r="K120" s="28">
        <f t="shared" si="28"/>
        <v>89.291666984558105</v>
      </c>
      <c r="L120" s="28">
        <f>L119+(L125-L115)/10</f>
        <v>21.083333969116204</v>
      </c>
      <c r="M120" s="32">
        <f>IFERROR(ROUND((ROUNDDOWN(L120,0)*12)+IFERROR(VLOOKUP(ROUND(L120-(ROUNDDOWN(L120,0)),1),_Esperanzas!$R$5:$S$18,2,TRUE),0),0),12)</f>
        <v>253</v>
      </c>
      <c r="N120" s="28">
        <f t="shared" si="27"/>
        <v>92.583333969116211</v>
      </c>
      <c r="AC120" s="30">
        <f t="shared" si="26"/>
        <v>71.5</v>
      </c>
      <c r="AD120" s="28">
        <f>AD119+(AD125-AD115)/10</f>
        <v>15.708333015441895</v>
      </c>
      <c r="AE120" s="32">
        <f>IFERROR(ROUND((ROUNDDOWN(AD120,0)*12)+IFERROR(VLOOKUP(ROUND(AD120-(ROUNDDOWN(AD120,0)),1),_Esperanzas!$R$5:$S$18,2,TRUE),0),0),12)</f>
        <v>188</v>
      </c>
      <c r="AF120" s="28">
        <f t="shared" si="29"/>
        <v>87.208333015441895</v>
      </c>
      <c r="AG120" s="28">
        <f>AG119+(AG125-AG115)/10</f>
        <v>19.041666984558113</v>
      </c>
      <c r="AH120" s="32">
        <f>IFERROR(ROUND((ROUNDDOWN(AG120,0)*12)+IFERROR(VLOOKUP(ROUND(AG120-(ROUNDDOWN(AG120,0)),1),_Esperanzas!$R$5:$S$18,2,TRUE),0),0),12)</f>
        <v>228</v>
      </c>
      <c r="AI120" s="28">
        <f t="shared" si="30"/>
        <v>90.541666984558105</v>
      </c>
    </row>
    <row r="121" spans="8:35" x14ac:dyDescent="0.25">
      <c r="H121" s="29">
        <f t="shared" si="25"/>
        <v>71.599999999999994</v>
      </c>
      <c r="I121" s="25">
        <f>I120+(I125-I115)/10</f>
        <v>17.700000381469735</v>
      </c>
      <c r="J121" s="31">
        <f>IFERROR(ROUND((ROUNDDOWN(I121,0)*12)+IFERROR(VLOOKUP(ROUND(I121-(ROUNDDOWN(I121,0)),1),_Esperanzas!$R$5:$S$18,2,TRUE),0),0),12)</f>
        <v>212</v>
      </c>
      <c r="K121" s="25">
        <f t="shared" si="28"/>
        <v>89.300000381469729</v>
      </c>
      <c r="L121" s="25">
        <f>L120+(L125-L115)/10</f>
        <v>20.983333969116202</v>
      </c>
      <c r="M121" s="31">
        <f>IFERROR(ROUND((ROUNDDOWN(L121,0)*12)+IFERROR(VLOOKUP(ROUND(L121-(ROUNDDOWN(L121,0)),1),_Esperanzas!$R$5:$S$18,2,TRUE),0),0),12)</f>
        <v>252</v>
      </c>
      <c r="N121" s="26">
        <f t="shared" si="27"/>
        <v>92.583333969116197</v>
      </c>
      <c r="AC121" s="29">
        <f t="shared" si="26"/>
        <v>71.599999999999994</v>
      </c>
      <c r="AD121" s="25">
        <f>AD120+(AD125-AD115)/10</f>
        <v>15.616666412353515</v>
      </c>
      <c r="AE121" s="31">
        <f>IFERROR(ROUND((ROUNDDOWN(AD121,0)*12)+IFERROR(VLOOKUP(ROUND(AD121-(ROUNDDOWN(AD121,0)),1),_Esperanzas!$R$5:$S$18,2,TRUE),0),0),12)</f>
        <v>187</v>
      </c>
      <c r="AF121" s="25">
        <f t="shared" si="29"/>
        <v>87.216666412353504</v>
      </c>
      <c r="AG121" s="25">
        <f>AG120+(AG125-AG115)/10</f>
        <v>18.950000381469735</v>
      </c>
      <c r="AH121" s="31">
        <f>IFERROR(ROUND((ROUNDDOWN(AG121,0)*12)+IFERROR(VLOOKUP(ROUND(AG121-(ROUNDDOWN(AG121,0)),1),_Esperanzas!$R$5:$S$18,2,TRUE),0),0),12)</f>
        <v>228</v>
      </c>
      <c r="AI121" s="26">
        <f t="shared" si="30"/>
        <v>90.550000381469729</v>
      </c>
    </row>
    <row r="122" spans="8:35" x14ac:dyDescent="0.25">
      <c r="H122" s="30">
        <f t="shared" si="25"/>
        <v>71.7</v>
      </c>
      <c r="I122" s="28">
        <f>I121+(I125-I115)/10</f>
        <v>17.608333778381358</v>
      </c>
      <c r="J122" s="32">
        <f>IFERROR(ROUND((ROUNDDOWN(I122,0)*12)+IFERROR(VLOOKUP(ROUND(I122-(ROUNDDOWN(I122,0)),1),_Esperanzas!$R$5:$S$18,2,TRUE),0),0),12)</f>
        <v>211</v>
      </c>
      <c r="K122" s="28">
        <f t="shared" si="28"/>
        <v>89.308333778381353</v>
      </c>
      <c r="L122" s="28">
        <f>L121+(L125-L115)/10</f>
        <v>20.883333969116201</v>
      </c>
      <c r="M122" s="32">
        <f>IFERROR(ROUND((ROUNDDOWN(L122,0)*12)+IFERROR(VLOOKUP(ROUND(L122-(ROUNDDOWN(L122,0)),1),_Esperanzas!$R$5:$S$18,2,TRUE),0),0),12)</f>
        <v>250</v>
      </c>
      <c r="N122" s="28">
        <f t="shared" si="27"/>
        <v>92.583333969116211</v>
      </c>
      <c r="AC122" s="30">
        <f t="shared" si="26"/>
        <v>71.7</v>
      </c>
      <c r="AD122" s="28">
        <f>AD121+(AD125-AD115)/10</f>
        <v>15.524999809265136</v>
      </c>
      <c r="AE122" s="32">
        <f>IFERROR(ROUND((ROUNDDOWN(AD122,0)*12)+IFERROR(VLOOKUP(ROUND(AD122-(ROUNDDOWN(AD122,0)),1),_Esperanzas!$R$5:$S$18,2,TRUE),0),0),12)</f>
        <v>186</v>
      </c>
      <c r="AF122" s="28">
        <f t="shared" si="29"/>
        <v>87.224999809265142</v>
      </c>
      <c r="AG122" s="28">
        <f>AG121+(AG125-AG115)/10</f>
        <v>18.858333778381358</v>
      </c>
      <c r="AH122" s="32">
        <f>IFERROR(ROUND((ROUNDDOWN(AG122,0)*12)+IFERROR(VLOOKUP(ROUND(AG122-(ROUNDDOWN(AG122,0)),1),_Esperanzas!$R$5:$S$18,2,TRUE),0),0),12)</f>
        <v>226</v>
      </c>
      <c r="AI122" s="28">
        <f t="shared" si="30"/>
        <v>90.558333778381353</v>
      </c>
    </row>
    <row r="123" spans="8:35" x14ac:dyDescent="0.25">
      <c r="H123" s="29">
        <f t="shared" si="25"/>
        <v>71.8</v>
      </c>
      <c r="I123" s="25">
        <f>I122+(I125-I115)/10</f>
        <v>17.51666717529298</v>
      </c>
      <c r="J123" s="31">
        <f>IFERROR(ROUND((ROUNDDOWN(I123,0)*12)+IFERROR(VLOOKUP(ROUND(I123-(ROUNDDOWN(I123,0)),1),_Esperanzas!$R$5:$S$18,2,TRUE),0),0),12)</f>
        <v>210</v>
      </c>
      <c r="K123" s="25">
        <f t="shared" si="28"/>
        <v>89.316667175292977</v>
      </c>
      <c r="L123" s="25">
        <f>L122+(L125-L115)/10</f>
        <v>20.7833339691162</v>
      </c>
      <c r="M123" s="31">
        <f>IFERROR(ROUND((ROUNDDOWN(L123,0)*12)+IFERROR(VLOOKUP(ROUND(L123-(ROUNDDOWN(L123,0)),1),_Esperanzas!$R$5:$S$18,2,TRUE),0),0),12)</f>
        <v>249</v>
      </c>
      <c r="N123" s="26">
        <f t="shared" si="27"/>
        <v>92.583333969116197</v>
      </c>
      <c r="AC123" s="29">
        <f t="shared" si="26"/>
        <v>71.8</v>
      </c>
      <c r="AD123" s="25">
        <f>AD122+(AD125-AD115)/10</f>
        <v>15.433333206176757</v>
      </c>
      <c r="AE123" s="31">
        <f>IFERROR(ROUND((ROUNDDOWN(AD123,0)*12)+IFERROR(VLOOKUP(ROUND(AD123-(ROUNDDOWN(AD123,0)),1),_Esperanzas!$R$5:$S$18,2,TRUE),0),0),12)</f>
        <v>184</v>
      </c>
      <c r="AF123" s="25">
        <f t="shared" si="29"/>
        <v>87.233333206176752</v>
      </c>
      <c r="AG123" s="25">
        <f>AG122+(AG125-AG115)/10</f>
        <v>18.76666717529298</v>
      </c>
      <c r="AH123" s="31">
        <f>IFERROR(ROUND((ROUNDDOWN(AG123,0)*12)+IFERROR(VLOOKUP(ROUND(AG123-(ROUNDDOWN(AG123,0)),1),_Esperanzas!$R$5:$S$18,2,TRUE),0),0),12)</f>
        <v>225</v>
      </c>
      <c r="AI123" s="26">
        <f t="shared" si="30"/>
        <v>90.566667175292977</v>
      </c>
    </row>
    <row r="124" spans="8:35" x14ac:dyDescent="0.25">
      <c r="H124" s="30">
        <f t="shared" si="25"/>
        <v>71.900000000000006</v>
      </c>
      <c r="I124" s="28">
        <f>I123+(I125-I115)/10</f>
        <v>17.425000572204603</v>
      </c>
      <c r="J124" s="32">
        <f>IFERROR(ROUND((ROUNDDOWN(I124,0)*12)+IFERROR(VLOOKUP(ROUND(I124-(ROUNDDOWN(I124,0)),1),_Esperanzas!$R$5:$S$18,2,TRUE),0),0),12)</f>
        <v>208</v>
      </c>
      <c r="K124" s="28">
        <f t="shared" si="28"/>
        <v>89.325000572204601</v>
      </c>
      <c r="L124" s="28">
        <f>L123+(L125-L115)/10</f>
        <v>20.683333969116198</v>
      </c>
      <c r="M124" s="32">
        <f>IFERROR(ROUND((ROUNDDOWN(L124,0)*12)+IFERROR(VLOOKUP(ROUND(L124-(ROUNDDOWN(L124,0)),1),_Esperanzas!$R$5:$S$18,2,TRUE),0),0),12)</f>
        <v>248</v>
      </c>
      <c r="N124" s="28">
        <f t="shared" si="27"/>
        <v>92.583333969116211</v>
      </c>
      <c r="AC124" s="30">
        <f t="shared" si="26"/>
        <v>71.900000000000006</v>
      </c>
      <c r="AD124" s="28">
        <f>AD123+(AD125-AD115)/10</f>
        <v>15.341666603088377</v>
      </c>
      <c r="AE124" s="32">
        <f>IFERROR(ROUND((ROUNDDOWN(AD124,0)*12)+IFERROR(VLOOKUP(ROUND(AD124-(ROUNDDOWN(AD124,0)),1),_Esperanzas!$R$5:$S$18,2,TRUE),0),0),12)</f>
        <v>183</v>
      </c>
      <c r="AF124" s="28">
        <f t="shared" si="29"/>
        <v>87.24166660308839</v>
      </c>
      <c r="AG124" s="28">
        <f>AG123+(AG125-AG115)/10</f>
        <v>18.675000572204603</v>
      </c>
      <c r="AH124" s="32">
        <f>IFERROR(ROUND((ROUNDDOWN(AG124,0)*12)+IFERROR(VLOOKUP(ROUND(AG124-(ROUNDDOWN(AG124,0)),1),_Esperanzas!$R$5:$S$18,2,TRUE),0),0),12)</f>
        <v>224</v>
      </c>
      <c r="AI124" s="28">
        <f t="shared" si="30"/>
        <v>90.575000572204601</v>
      </c>
    </row>
    <row r="125" spans="8:35" x14ac:dyDescent="0.25">
      <c r="H125" s="29">
        <f t="shared" si="25"/>
        <v>72</v>
      </c>
      <c r="I125" s="25">
        <f>VLOOKUP($H125,$B$5:$F$55,2,0)</f>
        <v>17.333333969116211</v>
      </c>
      <c r="J125" s="31">
        <f>IFERROR(ROUND((ROUNDDOWN(I125,0)*12)+IFERROR(VLOOKUP(ROUND(I125-(ROUNDDOWN(I125,0)),1),_Esperanzas!$R$5:$S$18,2,TRUE),0),0),12)</f>
        <v>207</v>
      </c>
      <c r="K125" s="25">
        <f t="shared" si="28"/>
        <v>89.333333969116211</v>
      </c>
      <c r="L125" s="25">
        <f>VLOOKUP($H125,$B$5:$F$55,4,0)</f>
        <v>20.583333969116211</v>
      </c>
      <c r="M125" s="31">
        <f>IFERROR(ROUND((ROUNDDOWN(L125,0)*12)+IFERROR(VLOOKUP(ROUND(L125-(ROUNDDOWN(L125,0)),1),_Esperanzas!$R$5:$S$18,2,TRUE),0),0),12)</f>
        <v>247</v>
      </c>
      <c r="N125" s="26">
        <f t="shared" si="27"/>
        <v>92.583333969116211</v>
      </c>
      <c r="AC125" s="29">
        <f t="shared" si="26"/>
        <v>72</v>
      </c>
      <c r="AD125" s="25">
        <f>VLOOKUP($AC125,$W$5:$AA$55,2,0)</f>
        <v>15.25</v>
      </c>
      <c r="AE125" s="31">
        <f>IFERROR(ROUND((ROUNDDOWN(AD125,0)*12)+IFERROR(VLOOKUP(ROUND(AD125-(ROUNDDOWN(AD125,0)),1),_Esperanzas!$R$5:$S$18,2,TRUE),0),0),12)</f>
        <v>183</v>
      </c>
      <c r="AF125" s="25">
        <f t="shared" si="29"/>
        <v>87.25</v>
      </c>
      <c r="AG125" s="25">
        <f>VLOOKUP($AC125,$W$5:$AA$55,4,0)</f>
        <v>18.583333969116211</v>
      </c>
      <c r="AH125" s="31">
        <f>IFERROR(ROUND((ROUNDDOWN(AG125,0)*12)+IFERROR(VLOOKUP(ROUND(AG125-(ROUNDDOWN(AG125,0)),1),_Esperanzas!$R$5:$S$18,2,TRUE),0),0),12)</f>
        <v>223</v>
      </c>
      <c r="AI125" s="26">
        <f t="shared" si="30"/>
        <v>90.583333969116211</v>
      </c>
    </row>
    <row r="126" spans="8:35" x14ac:dyDescent="0.25">
      <c r="H126" s="30">
        <f t="shared" si="25"/>
        <v>72.099999999999994</v>
      </c>
      <c r="I126" s="28">
        <f>I125+(I135-I125)/10</f>
        <v>17.250000572204591</v>
      </c>
      <c r="J126" s="32">
        <f>IFERROR(ROUND((ROUNDDOWN(I126,0)*12)+IFERROR(VLOOKUP(ROUND(I126-(ROUNDDOWN(I126,0)),1),_Esperanzas!$R$5:$S$18,2,TRUE),0),0),12)</f>
        <v>207</v>
      </c>
      <c r="K126" s="28">
        <f t="shared" si="28"/>
        <v>89.350000572204578</v>
      </c>
      <c r="L126" s="28">
        <f>L125+(L135-L125)/10</f>
        <v>20.491667175292967</v>
      </c>
      <c r="M126" s="32">
        <f>IFERROR(ROUND((ROUNDDOWN(L126,0)*12)+IFERROR(VLOOKUP(ROUND(L126-(ROUNDDOWN(L126,0)),1),_Esperanzas!$R$5:$S$18,2,TRUE),0),0),12)</f>
        <v>246</v>
      </c>
      <c r="N126" s="28">
        <f t="shared" si="27"/>
        <v>92.591667175292969</v>
      </c>
      <c r="AC126" s="30">
        <f t="shared" si="26"/>
        <v>72.099999999999994</v>
      </c>
      <c r="AD126" s="28">
        <f>AD125+(AD135-AD125)/10</f>
        <v>15.16666669845581</v>
      </c>
      <c r="AE126" s="32">
        <f>IFERROR(ROUND((ROUNDDOWN(AD126,0)*12)+IFERROR(VLOOKUP(ROUND(AD126-(ROUNDDOWN(AD126,0)),1),_Esperanzas!$R$5:$S$18,2,TRUE),0),0),12)</f>
        <v>182</v>
      </c>
      <c r="AF126" s="28">
        <f t="shared" si="29"/>
        <v>87.266666698455808</v>
      </c>
      <c r="AG126" s="28">
        <f>AG125+(AG135-AG125)/10</f>
        <v>18.48333396911621</v>
      </c>
      <c r="AH126" s="32">
        <f>IFERROR(ROUND((ROUNDDOWN(AG126,0)*12)+IFERROR(VLOOKUP(ROUND(AG126-(ROUNDDOWN(AG126,0)),1),_Esperanzas!$R$5:$S$18,2,TRUE),0),0),12)</f>
        <v>222</v>
      </c>
      <c r="AI126" s="28">
        <f t="shared" si="30"/>
        <v>90.583333969116211</v>
      </c>
    </row>
    <row r="127" spans="8:35" x14ac:dyDescent="0.25">
      <c r="H127" s="29">
        <f t="shared" si="25"/>
        <v>72.2</v>
      </c>
      <c r="I127" s="25">
        <f>I126+(I135-I125)/10</f>
        <v>17.166667175292972</v>
      </c>
      <c r="J127" s="31">
        <f>IFERROR(ROUND((ROUNDDOWN(I127,0)*12)+IFERROR(VLOOKUP(ROUND(I127-(ROUNDDOWN(I127,0)),1),_Esperanzas!$R$5:$S$18,2,TRUE),0),0),12)</f>
        <v>206</v>
      </c>
      <c r="K127" s="25">
        <f t="shared" si="28"/>
        <v>89.366667175292974</v>
      </c>
      <c r="L127" s="25">
        <f>L126+(L135-L125)/10</f>
        <v>20.400000381469724</v>
      </c>
      <c r="M127" s="31">
        <f>IFERROR(ROUND((ROUNDDOWN(L127,0)*12)+IFERROR(VLOOKUP(ROUND(L127-(ROUNDDOWN(L127,0)),1),_Esperanzas!$R$5:$S$18,2,TRUE),0),0),12)</f>
        <v>244</v>
      </c>
      <c r="N127" s="26">
        <f t="shared" si="27"/>
        <v>92.600000381469727</v>
      </c>
      <c r="AC127" s="29">
        <f t="shared" si="26"/>
        <v>72.2</v>
      </c>
      <c r="AD127" s="25">
        <f>AD126+(AD135-AD125)/10</f>
        <v>15.08333339691162</v>
      </c>
      <c r="AE127" s="31">
        <f>IFERROR(ROUND((ROUNDDOWN(AD127,0)*12)+IFERROR(VLOOKUP(ROUND(AD127-(ROUNDDOWN(AD127,0)),1),_Esperanzas!$R$5:$S$18,2,TRUE),0),0),12)</f>
        <v>181</v>
      </c>
      <c r="AF127" s="25">
        <f t="shared" si="29"/>
        <v>87.283333396911615</v>
      </c>
      <c r="AG127" s="25">
        <f>AG126+(AG135-AG125)/10</f>
        <v>18.383333969116208</v>
      </c>
      <c r="AH127" s="31">
        <f>IFERROR(ROUND((ROUNDDOWN(AG127,0)*12)+IFERROR(VLOOKUP(ROUND(AG127-(ROUNDDOWN(AG127,0)),1),_Esperanzas!$R$5:$S$18,2,TRUE),0),0),12)</f>
        <v>220</v>
      </c>
      <c r="AI127" s="26">
        <f t="shared" si="30"/>
        <v>90.583333969116211</v>
      </c>
    </row>
    <row r="128" spans="8:35" x14ac:dyDescent="0.25">
      <c r="H128" s="30">
        <f t="shared" si="25"/>
        <v>72.3</v>
      </c>
      <c r="I128" s="28">
        <f>I127+(I135-I125)/10</f>
        <v>17.083333778381352</v>
      </c>
      <c r="J128" s="32">
        <f>IFERROR(ROUND((ROUNDDOWN(I128,0)*12)+IFERROR(VLOOKUP(ROUND(I128-(ROUNDDOWN(I128,0)),1),_Esperanzas!$R$5:$S$18,2,TRUE),0),0),12)</f>
        <v>205</v>
      </c>
      <c r="K128" s="28">
        <f t="shared" si="28"/>
        <v>89.383333778381342</v>
      </c>
      <c r="L128" s="28">
        <f>L127+(L135-L125)/10</f>
        <v>20.30833358764648</v>
      </c>
      <c r="M128" s="32">
        <f>IFERROR(ROUND((ROUNDDOWN(L128,0)*12)+IFERROR(VLOOKUP(ROUND(L128-(ROUNDDOWN(L128,0)),1),_Esperanzas!$R$5:$S$18,2,TRUE),0),0),12)</f>
        <v>243</v>
      </c>
      <c r="N128" s="28">
        <f t="shared" si="27"/>
        <v>92.608333587646484</v>
      </c>
      <c r="AC128" s="30">
        <f t="shared" si="26"/>
        <v>72.3</v>
      </c>
      <c r="AD128" s="28">
        <f>AD127+(AD135-AD125)/10</f>
        <v>15.00000009536743</v>
      </c>
      <c r="AE128" s="32">
        <f>IFERROR(ROUND((ROUNDDOWN(AD128,0)*12)+IFERROR(VLOOKUP(ROUND(AD128-(ROUNDDOWN(AD128,0)),1),_Esperanzas!$R$5:$S$18,2,TRUE),0),0),12)</f>
        <v>180</v>
      </c>
      <c r="AF128" s="28">
        <f t="shared" si="29"/>
        <v>87.300000095367423</v>
      </c>
      <c r="AG128" s="28">
        <f>AG127+(AG135-AG125)/10</f>
        <v>18.283333969116207</v>
      </c>
      <c r="AH128" s="32">
        <f>IFERROR(ROUND((ROUNDDOWN(AG128,0)*12)+IFERROR(VLOOKUP(ROUND(AG128-(ROUNDDOWN(AG128,0)),1),_Esperanzas!$R$5:$S$18,2,TRUE),0),0),12)</f>
        <v>219</v>
      </c>
      <c r="AI128" s="28">
        <f t="shared" si="30"/>
        <v>90.583333969116211</v>
      </c>
    </row>
    <row r="129" spans="8:35" x14ac:dyDescent="0.25">
      <c r="H129" s="29">
        <f t="shared" si="25"/>
        <v>72.400000000000006</v>
      </c>
      <c r="I129" s="25">
        <f>I128+(I135-I125)/10</f>
        <v>17.000000381469732</v>
      </c>
      <c r="J129" s="31">
        <f>IFERROR(ROUND((ROUNDDOWN(I129,0)*12)+IFERROR(VLOOKUP(ROUND(I129-(ROUNDDOWN(I129,0)),1),_Esperanzas!$R$5:$S$18,2,TRUE),0),0),12)</f>
        <v>204</v>
      </c>
      <c r="K129" s="25">
        <f t="shared" si="28"/>
        <v>89.400000381469738</v>
      </c>
      <c r="L129" s="25">
        <f>L128+(L135-L125)/10</f>
        <v>20.216666793823237</v>
      </c>
      <c r="M129" s="31">
        <f>IFERROR(ROUND((ROUNDDOWN(L129,0)*12)+IFERROR(VLOOKUP(ROUND(L129-(ROUNDDOWN(L129,0)),1),_Esperanzas!$R$5:$S$18,2,TRUE),0),0),12)</f>
        <v>242</v>
      </c>
      <c r="N129" s="26">
        <f t="shared" si="27"/>
        <v>92.616666793823242</v>
      </c>
      <c r="AC129" s="29">
        <f t="shared" si="26"/>
        <v>72.400000000000006</v>
      </c>
      <c r="AD129" s="25">
        <f>AD128+(AD135-AD125)/10</f>
        <v>14.916666793823239</v>
      </c>
      <c r="AE129" s="31">
        <f>IFERROR(ROUND((ROUNDDOWN(AD129,0)*12)+IFERROR(VLOOKUP(ROUND(AD129-(ROUNDDOWN(AD129,0)),1),_Esperanzas!$R$5:$S$18,2,TRUE),0),0),12)</f>
        <v>178</v>
      </c>
      <c r="AF129" s="25">
        <f t="shared" si="29"/>
        <v>87.316666793823245</v>
      </c>
      <c r="AG129" s="25">
        <f>AG128+(AG135-AG125)/10</f>
        <v>18.183333969116205</v>
      </c>
      <c r="AH129" s="31">
        <f>IFERROR(ROUND((ROUNDDOWN(AG129,0)*12)+IFERROR(VLOOKUP(ROUND(AG129-(ROUNDDOWN(AG129,0)),1),_Esperanzas!$R$5:$S$18,2,TRUE),0),0),12)</f>
        <v>218</v>
      </c>
      <c r="AI129" s="26">
        <f t="shared" si="30"/>
        <v>90.583333969116211</v>
      </c>
    </row>
    <row r="130" spans="8:35" x14ac:dyDescent="0.25">
      <c r="H130" s="30">
        <f t="shared" si="25"/>
        <v>72.5</v>
      </c>
      <c r="I130" s="28">
        <f>I129+(I135-I125)/10</f>
        <v>16.916666984558113</v>
      </c>
      <c r="J130" s="32">
        <f>IFERROR(ROUND((ROUNDDOWN(I130,0)*12)+IFERROR(VLOOKUP(ROUND(I130-(ROUNDDOWN(I130,0)),1),_Esperanzas!$R$5:$S$18,2,TRUE),0),0),12)</f>
        <v>202</v>
      </c>
      <c r="K130" s="28">
        <f t="shared" si="28"/>
        <v>89.416666984558105</v>
      </c>
      <c r="L130" s="28">
        <f>L129+(L135-L125)/10</f>
        <v>20.124999999999993</v>
      </c>
      <c r="M130" s="32">
        <f>IFERROR(ROUND((ROUNDDOWN(L130,0)*12)+IFERROR(VLOOKUP(ROUND(L130-(ROUNDDOWN(L130,0)),1),_Esperanzas!$R$5:$S$18,2,TRUE),0),0),12)</f>
        <v>241</v>
      </c>
      <c r="N130" s="28">
        <f t="shared" si="27"/>
        <v>92.625</v>
      </c>
      <c r="AC130" s="30">
        <f t="shared" si="26"/>
        <v>72.5</v>
      </c>
      <c r="AD130" s="28">
        <f>AD129+(AD135-AD125)/10</f>
        <v>14.833333492279049</v>
      </c>
      <c r="AE130" s="32">
        <f>IFERROR(ROUND((ROUNDDOWN(AD130,0)*12)+IFERROR(VLOOKUP(ROUND(AD130-(ROUNDDOWN(AD130,0)),1),_Esperanzas!$R$5:$S$18,2,TRUE),0),0),12)</f>
        <v>177</v>
      </c>
      <c r="AF130" s="28">
        <f t="shared" si="29"/>
        <v>87.333333492279053</v>
      </c>
      <c r="AG130" s="28">
        <f>AG129+(AG135-AG125)/10</f>
        <v>18.083333969116204</v>
      </c>
      <c r="AH130" s="32">
        <f>IFERROR(ROUND((ROUNDDOWN(AG130,0)*12)+IFERROR(VLOOKUP(ROUND(AG130-(ROUNDDOWN(AG130,0)),1),_Esperanzas!$R$5:$S$18,2,TRUE),0),0),12)</f>
        <v>217</v>
      </c>
      <c r="AI130" s="28">
        <f t="shared" si="30"/>
        <v>90.583333969116211</v>
      </c>
    </row>
    <row r="131" spans="8:35" x14ac:dyDescent="0.25">
      <c r="H131" s="29">
        <f t="shared" si="25"/>
        <v>72.599999999999994</v>
      </c>
      <c r="I131" s="25">
        <f>I130+(I135-I125)/10</f>
        <v>16.833333587646493</v>
      </c>
      <c r="J131" s="31">
        <f>IFERROR(ROUND((ROUNDDOWN(I131,0)*12)+IFERROR(VLOOKUP(ROUND(I131-(ROUNDDOWN(I131,0)),1),_Esperanzas!$R$5:$S$18,2,TRUE),0),0),12)</f>
        <v>201</v>
      </c>
      <c r="K131" s="25">
        <f t="shared" si="28"/>
        <v>89.433333587646487</v>
      </c>
      <c r="L131" s="25">
        <f>L130+(L135-L125)/10</f>
        <v>20.033333206176749</v>
      </c>
      <c r="M131" s="31">
        <f>IFERROR(ROUND((ROUNDDOWN(L131,0)*12)+IFERROR(VLOOKUP(ROUND(L131-(ROUNDDOWN(L131,0)),1),_Esperanzas!$R$5:$S$18,2,TRUE),0),0),12)</f>
        <v>240</v>
      </c>
      <c r="N131" s="26">
        <f t="shared" si="27"/>
        <v>92.633333206176744</v>
      </c>
      <c r="AC131" s="29">
        <f t="shared" si="26"/>
        <v>72.599999999999994</v>
      </c>
      <c r="AD131" s="25">
        <f>AD130+(AD135-AD125)/10</f>
        <v>14.750000190734859</v>
      </c>
      <c r="AE131" s="31">
        <f>IFERROR(ROUND((ROUNDDOWN(AD131,0)*12)+IFERROR(VLOOKUP(ROUND(AD131-(ROUNDDOWN(AD131,0)),1),_Esperanzas!$R$5:$S$18,2,TRUE),0),0),12)</f>
        <v>177</v>
      </c>
      <c r="AF131" s="25">
        <f t="shared" si="29"/>
        <v>87.350000190734846</v>
      </c>
      <c r="AG131" s="25">
        <f>AG130+(AG135-AG125)/10</f>
        <v>17.983333969116202</v>
      </c>
      <c r="AH131" s="31">
        <f>IFERROR(ROUND((ROUNDDOWN(AG131,0)*12)+IFERROR(VLOOKUP(ROUND(AG131-(ROUNDDOWN(AG131,0)),1),_Esperanzas!$R$5:$S$18,2,TRUE),0),0),12)</f>
        <v>216</v>
      </c>
      <c r="AI131" s="26">
        <f t="shared" si="30"/>
        <v>90.583333969116197</v>
      </c>
    </row>
    <row r="132" spans="8:35" x14ac:dyDescent="0.25">
      <c r="H132" s="30">
        <f t="shared" si="25"/>
        <v>72.7</v>
      </c>
      <c r="I132" s="28">
        <f>I131+(I135-I125)/10</f>
        <v>16.750000190734873</v>
      </c>
      <c r="J132" s="32">
        <f>IFERROR(ROUND((ROUNDDOWN(I132,0)*12)+IFERROR(VLOOKUP(ROUND(I132-(ROUNDDOWN(I132,0)),1),_Esperanzas!$R$5:$S$18,2,TRUE),0),0),12)</f>
        <v>201</v>
      </c>
      <c r="K132" s="28">
        <f t="shared" si="28"/>
        <v>89.450000190734869</v>
      </c>
      <c r="L132" s="28">
        <f>L131+(L135-L125)/10</f>
        <v>19.941666412353506</v>
      </c>
      <c r="M132" s="32">
        <f>IFERROR(ROUND((ROUNDDOWN(L132,0)*12)+IFERROR(VLOOKUP(ROUND(L132-(ROUNDDOWN(L132,0)),1),_Esperanzas!$R$5:$S$18,2,TRUE),0),0),12)</f>
        <v>238</v>
      </c>
      <c r="N132" s="28">
        <f t="shared" si="27"/>
        <v>92.641666412353516</v>
      </c>
      <c r="AC132" s="30">
        <f t="shared" si="26"/>
        <v>72.7</v>
      </c>
      <c r="AD132" s="28">
        <f>AD131+(AD135-AD125)/10</f>
        <v>14.666666889190669</v>
      </c>
      <c r="AE132" s="32">
        <f>IFERROR(ROUND((ROUNDDOWN(AD132,0)*12)+IFERROR(VLOOKUP(ROUND(AD132-(ROUNDDOWN(AD132,0)),1),_Esperanzas!$R$5:$S$18,2,TRUE),0),0),12)</f>
        <v>176</v>
      </c>
      <c r="AF132" s="28">
        <f t="shared" si="29"/>
        <v>87.366666889190668</v>
      </c>
      <c r="AG132" s="28">
        <f>AG131+(AG135-AG125)/10</f>
        <v>17.883333969116201</v>
      </c>
      <c r="AH132" s="32">
        <f>IFERROR(ROUND((ROUNDDOWN(AG132,0)*12)+IFERROR(VLOOKUP(ROUND(AG132-(ROUNDDOWN(AG132,0)),1),_Esperanzas!$R$5:$S$18,2,TRUE),0),0),12)</f>
        <v>214</v>
      </c>
      <c r="AI132" s="28">
        <f t="shared" si="30"/>
        <v>90.583333969116211</v>
      </c>
    </row>
    <row r="133" spans="8:35" x14ac:dyDescent="0.25">
      <c r="H133" s="29">
        <f t="shared" si="25"/>
        <v>72.8</v>
      </c>
      <c r="I133" s="25">
        <f>I132+(I135-I125)/10</f>
        <v>16.666666793823254</v>
      </c>
      <c r="J133" s="31">
        <f>IFERROR(ROUND((ROUNDDOWN(I133,0)*12)+IFERROR(VLOOKUP(ROUND(I133-(ROUNDDOWN(I133,0)),1),_Esperanzas!$R$5:$S$18,2,TRUE),0),0),12)</f>
        <v>200</v>
      </c>
      <c r="K133" s="25">
        <f t="shared" si="28"/>
        <v>89.466666793823251</v>
      </c>
      <c r="L133" s="25">
        <f>L132+(L135-L125)/10</f>
        <v>19.849999618530262</v>
      </c>
      <c r="M133" s="31">
        <f>IFERROR(ROUND((ROUNDDOWN(L133,0)*12)+IFERROR(VLOOKUP(ROUND(L133-(ROUNDDOWN(L133,0)),1),_Esperanzas!$R$5:$S$18,2,TRUE),0),0),12)</f>
        <v>237</v>
      </c>
      <c r="N133" s="26">
        <f t="shared" si="27"/>
        <v>92.649999618530259</v>
      </c>
      <c r="AC133" s="29">
        <f t="shared" si="26"/>
        <v>72.8</v>
      </c>
      <c r="AD133" s="25">
        <f>AD132+(AD135-AD125)/10</f>
        <v>14.583333587646479</v>
      </c>
      <c r="AE133" s="31">
        <f>IFERROR(ROUND((ROUNDDOWN(AD133,0)*12)+IFERROR(VLOOKUP(ROUND(AD133-(ROUNDDOWN(AD133,0)),1),_Esperanzas!$R$5:$S$18,2,TRUE),0),0),12)</f>
        <v>175</v>
      </c>
      <c r="AF133" s="25">
        <f t="shared" si="29"/>
        <v>87.383333587646476</v>
      </c>
      <c r="AG133" s="25">
        <f>AG132+(AG135-AG125)/10</f>
        <v>17.7833339691162</v>
      </c>
      <c r="AH133" s="31">
        <f>IFERROR(ROUND((ROUNDDOWN(AG133,0)*12)+IFERROR(VLOOKUP(ROUND(AG133-(ROUNDDOWN(AG133,0)),1),_Esperanzas!$R$5:$S$18,2,TRUE),0),0),12)</f>
        <v>213</v>
      </c>
      <c r="AI133" s="26">
        <f t="shared" si="30"/>
        <v>90.583333969116197</v>
      </c>
    </row>
    <row r="134" spans="8:35" x14ac:dyDescent="0.25">
      <c r="H134" s="30">
        <f t="shared" si="25"/>
        <v>72.900000000000006</v>
      </c>
      <c r="I134" s="28">
        <f>I133+(I135-I125)/10</f>
        <v>16.583333396911634</v>
      </c>
      <c r="J134" s="32">
        <f>IFERROR(ROUND((ROUNDDOWN(I134,0)*12)+IFERROR(VLOOKUP(ROUND(I134-(ROUNDDOWN(I134,0)),1),_Esperanzas!$R$5:$S$18,2,TRUE),0),0),12)</f>
        <v>199</v>
      </c>
      <c r="K134" s="28">
        <f t="shared" si="28"/>
        <v>89.483333396911632</v>
      </c>
      <c r="L134" s="28">
        <f>L133+(L135-L125)/10</f>
        <v>19.758332824707018</v>
      </c>
      <c r="M134" s="32">
        <f>IFERROR(ROUND((ROUNDDOWN(L134,0)*12)+IFERROR(VLOOKUP(ROUND(L134-(ROUNDDOWN(L134,0)),1),_Esperanzas!$R$5:$S$18,2,TRUE),0),0),12)</f>
        <v>237</v>
      </c>
      <c r="N134" s="28">
        <f t="shared" si="27"/>
        <v>92.658332824707031</v>
      </c>
      <c r="AC134" s="30">
        <f t="shared" si="26"/>
        <v>72.900000000000006</v>
      </c>
      <c r="AD134" s="28">
        <f>AD133+(AD135-AD125)/10</f>
        <v>14.500000286102289</v>
      </c>
      <c r="AE134" s="32">
        <f>IFERROR(ROUND((ROUNDDOWN(AD134,0)*12)+IFERROR(VLOOKUP(ROUND(AD134-(ROUNDDOWN(AD134,0)),1),_Esperanzas!$R$5:$S$18,2,TRUE),0),0),12)</f>
        <v>174</v>
      </c>
      <c r="AF134" s="28">
        <f t="shared" si="29"/>
        <v>87.400000286102298</v>
      </c>
      <c r="AG134" s="28">
        <f>AG133+(AG135-AG125)/10</f>
        <v>17.683333969116198</v>
      </c>
      <c r="AH134" s="32">
        <f>IFERROR(ROUND((ROUNDDOWN(AG134,0)*12)+IFERROR(VLOOKUP(ROUND(AG134-(ROUNDDOWN(AG134,0)),1),_Esperanzas!$R$5:$S$18,2,TRUE),0),0),12)</f>
        <v>212</v>
      </c>
      <c r="AI134" s="28">
        <f t="shared" si="30"/>
        <v>90.583333969116211</v>
      </c>
    </row>
    <row r="135" spans="8:35" x14ac:dyDescent="0.25">
      <c r="H135" s="29">
        <f t="shared" ref="H135:H198" si="31">ROUND(H134+0.1,1)</f>
        <v>73</v>
      </c>
      <c r="I135" s="25">
        <f>VLOOKUP($H135,$B$5:$F$55,2,0)</f>
        <v>16.5</v>
      </c>
      <c r="J135" s="31">
        <f>IFERROR(ROUND((ROUNDDOWN(I135,0)*12)+IFERROR(VLOOKUP(ROUND(I135-(ROUNDDOWN(I135,0)),1),_Esperanzas!$R$5:$S$18,2,TRUE),0),0),12)</f>
        <v>198</v>
      </c>
      <c r="K135" s="25">
        <f t="shared" si="28"/>
        <v>89.5</v>
      </c>
      <c r="L135" s="25">
        <f>VLOOKUP($H135,$B$5:$F$55,4,0)</f>
        <v>19.666666030883789</v>
      </c>
      <c r="M135" s="31">
        <f>IFERROR(ROUND((ROUNDDOWN(L135,0)*12)+IFERROR(VLOOKUP(ROUND(L135-(ROUNDDOWN(L135,0)),1),_Esperanzas!$R$5:$S$18,2,TRUE),0),0),12)</f>
        <v>236</v>
      </c>
      <c r="N135" s="26">
        <f t="shared" si="27"/>
        <v>92.666666030883789</v>
      </c>
      <c r="AC135" s="29">
        <f t="shared" ref="AC135:AC198" si="32">ROUND(AC134+0.1,1)</f>
        <v>73</v>
      </c>
      <c r="AD135" s="25">
        <f>VLOOKUP($AC135,$W$5:$AA$55,2,0)</f>
        <v>14.416666984558105</v>
      </c>
      <c r="AE135" s="31">
        <f>IFERROR(ROUND((ROUNDDOWN(AD135,0)*12)+IFERROR(VLOOKUP(ROUND(AD135-(ROUNDDOWN(AD135,0)),1),_Esperanzas!$R$5:$S$18,2,TRUE),0),0),12)</f>
        <v>172</v>
      </c>
      <c r="AF135" s="25">
        <f t="shared" si="29"/>
        <v>87.416666984558105</v>
      </c>
      <c r="AG135" s="25">
        <f>VLOOKUP($AC135,$W$5:$AA$55,4,0)</f>
        <v>17.583333969116211</v>
      </c>
      <c r="AH135" s="31">
        <f>IFERROR(ROUND((ROUNDDOWN(AG135,0)*12)+IFERROR(VLOOKUP(ROUND(AG135-(ROUNDDOWN(AG135,0)),1),_Esperanzas!$R$5:$S$18,2,TRUE),0),0),12)</f>
        <v>211</v>
      </c>
      <c r="AI135" s="26">
        <f t="shared" si="30"/>
        <v>90.583333969116211</v>
      </c>
    </row>
    <row r="136" spans="8:35" x14ac:dyDescent="0.25">
      <c r="H136" s="30">
        <f t="shared" si="31"/>
        <v>73.099999999999994</v>
      </c>
      <c r="I136" s="28">
        <f>I135+(I145-I135)/10</f>
        <v>16.408333301544189</v>
      </c>
      <c r="J136" s="32">
        <f>IFERROR(ROUND((ROUNDDOWN(I136,0)*12)+IFERROR(VLOOKUP(ROUND(I136-(ROUNDDOWN(I136,0)),1),_Esperanzas!$R$5:$S$18,2,TRUE),0),0),12)</f>
        <v>196</v>
      </c>
      <c r="K136" s="28">
        <f t="shared" si="28"/>
        <v>89.508333301544184</v>
      </c>
      <c r="L136" s="28">
        <f>L135+(L145-L135)/10</f>
        <v>19.574999427795412</v>
      </c>
      <c r="M136" s="32">
        <f>IFERROR(ROUND((ROUNDDOWN(L136,0)*12)+IFERROR(VLOOKUP(ROUND(L136-(ROUNDDOWN(L136,0)),1),_Esperanzas!$R$5:$S$18,2,TRUE),0),0),12)</f>
        <v>235</v>
      </c>
      <c r="N136" s="28">
        <f t="shared" si="27"/>
        <v>92.674999427795399</v>
      </c>
      <c r="AC136" s="30">
        <f t="shared" si="32"/>
        <v>73.099999999999994</v>
      </c>
      <c r="AD136" s="28">
        <f>AD135+(AD145-AD135)/10</f>
        <v>14.333333587646484</v>
      </c>
      <c r="AE136" s="32">
        <f>IFERROR(ROUND((ROUNDDOWN(AD136,0)*12)+IFERROR(VLOOKUP(ROUND(AD136-(ROUNDDOWN(AD136,0)),1),_Esperanzas!$R$5:$S$18,2,TRUE),0),0),12)</f>
        <v>171</v>
      </c>
      <c r="AF136" s="28">
        <f t="shared" si="29"/>
        <v>87.433333587646473</v>
      </c>
      <c r="AG136" s="28">
        <f>AG135+(AG145-AG135)/10</f>
        <v>17.491667175292967</v>
      </c>
      <c r="AH136" s="32">
        <f>IFERROR(ROUND((ROUNDDOWN(AG136,0)*12)+IFERROR(VLOOKUP(ROUND(AG136-(ROUNDDOWN(AG136,0)),1),_Esperanzas!$R$5:$S$18,2,TRUE),0),0),12)</f>
        <v>210</v>
      </c>
      <c r="AI136" s="28">
        <f t="shared" si="30"/>
        <v>90.591667175292969</v>
      </c>
    </row>
    <row r="137" spans="8:35" x14ac:dyDescent="0.25">
      <c r="H137" s="29">
        <f t="shared" si="31"/>
        <v>73.2</v>
      </c>
      <c r="I137" s="25">
        <f>I136+(I145-I135)/10</f>
        <v>16.316666603088379</v>
      </c>
      <c r="J137" s="31">
        <f>IFERROR(ROUND((ROUNDDOWN(I137,0)*12)+IFERROR(VLOOKUP(ROUND(I137-(ROUNDDOWN(I137,0)),1),_Esperanzas!$R$5:$S$18,2,TRUE),0),0),12)</f>
        <v>195</v>
      </c>
      <c r="K137" s="25">
        <f t="shared" si="28"/>
        <v>89.516666603088382</v>
      </c>
      <c r="L137" s="25">
        <f>L136+(L145-L135)/10</f>
        <v>19.483332824707034</v>
      </c>
      <c r="M137" s="31">
        <f>IFERROR(ROUND((ROUNDDOWN(L137,0)*12)+IFERROR(VLOOKUP(ROUND(L137-(ROUNDDOWN(L137,0)),1),_Esperanzas!$R$5:$S$18,2,TRUE),0),0),12)</f>
        <v>234</v>
      </c>
      <c r="N137" s="26">
        <f t="shared" ref="N137:N200" si="33">L137+H137</f>
        <v>92.683332824707037</v>
      </c>
      <c r="AC137" s="29">
        <f t="shared" si="32"/>
        <v>73.2</v>
      </c>
      <c r="AD137" s="25">
        <f>AD136+(AD145-AD135)/10</f>
        <v>14.250000190734863</v>
      </c>
      <c r="AE137" s="31">
        <f>IFERROR(ROUND((ROUNDDOWN(AD137,0)*12)+IFERROR(VLOOKUP(ROUND(AD137-(ROUNDDOWN(AD137,0)),1),_Esperanzas!$R$5:$S$18,2,TRUE),0),0),12)</f>
        <v>171</v>
      </c>
      <c r="AF137" s="25">
        <f t="shared" si="29"/>
        <v>87.450000190734869</v>
      </c>
      <c r="AG137" s="25">
        <f>AG136+(AG145-AG135)/10</f>
        <v>17.400000381469724</v>
      </c>
      <c r="AH137" s="31">
        <f>IFERROR(ROUND((ROUNDDOWN(AG137,0)*12)+IFERROR(VLOOKUP(ROUND(AG137-(ROUNDDOWN(AG137,0)),1),_Esperanzas!$R$5:$S$18,2,TRUE),0),0),12)</f>
        <v>208</v>
      </c>
      <c r="AI137" s="26">
        <f t="shared" si="30"/>
        <v>90.600000381469727</v>
      </c>
    </row>
    <row r="138" spans="8:35" x14ac:dyDescent="0.25">
      <c r="H138" s="30">
        <f t="shared" si="31"/>
        <v>73.3</v>
      </c>
      <c r="I138" s="28">
        <f>I137+(I145-I135)/10</f>
        <v>16.224999904632568</v>
      </c>
      <c r="J138" s="32">
        <f>IFERROR(ROUND((ROUNDDOWN(I138,0)*12)+IFERROR(VLOOKUP(ROUND(I138-(ROUNDDOWN(I138,0)),1),_Esperanzas!$R$5:$S$18,2,TRUE),0),0),12)</f>
        <v>194</v>
      </c>
      <c r="K138" s="28">
        <f t="shared" si="28"/>
        <v>89.524999904632566</v>
      </c>
      <c r="L138" s="28">
        <f>L137+(L145-L135)/10</f>
        <v>19.391666221618657</v>
      </c>
      <c r="M138" s="32">
        <f>IFERROR(ROUND((ROUNDDOWN(L138,0)*12)+IFERROR(VLOOKUP(ROUND(L138-(ROUNDDOWN(L138,0)),1),_Esperanzas!$R$5:$S$18,2,TRUE),0),0),12)</f>
        <v>232</v>
      </c>
      <c r="N138" s="28">
        <f t="shared" si="33"/>
        <v>92.691666221618647</v>
      </c>
      <c r="AC138" s="30">
        <f t="shared" si="32"/>
        <v>73.3</v>
      </c>
      <c r="AD138" s="28">
        <f>AD137+(AD145-AD135)/10</f>
        <v>14.166666793823241</v>
      </c>
      <c r="AE138" s="32">
        <f>IFERROR(ROUND((ROUNDDOWN(AD138,0)*12)+IFERROR(VLOOKUP(ROUND(AD138-(ROUNDDOWN(AD138,0)),1),_Esperanzas!$R$5:$S$18,2,TRUE),0),0),12)</f>
        <v>170</v>
      </c>
      <c r="AF138" s="28">
        <f t="shared" si="29"/>
        <v>87.466666793823237</v>
      </c>
      <c r="AG138" s="28">
        <f>AG137+(AG145-AG135)/10</f>
        <v>17.30833358764648</v>
      </c>
      <c r="AH138" s="32">
        <f>IFERROR(ROUND((ROUNDDOWN(AG138,0)*12)+IFERROR(VLOOKUP(ROUND(AG138-(ROUNDDOWN(AG138,0)),1),_Esperanzas!$R$5:$S$18,2,TRUE),0),0),12)</f>
        <v>207</v>
      </c>
      <c r="AI138" s="28">
        <f t="shared" si="30"/>
        <v>90.608333587646484</v>
      </c>
    </row>
    <row r="139" spans="8:35" x14ac:dyDescent="0.25">
      <c r="H139" s="29">
        <f t="shared" si="31"/>
        <v>73.400000000000006</v>
      </c>
      <c r="I139" s="25">
        <f>I138+(I145-I135)/10</f>
        <v>16.133333206176758</v>
      </c>
      <c r="J139" s="31">
        <f>IFERROR(ROUND((ROUNDDOWN(I139,0)*12)+IFERROR(VLOOKUP(ROUND(I139-(ROUNDDOWN(I139,0)),1),_Esperanzas!$R$5:$S$18,2,TRUE),0),0),12)</f>
        <v>193</v>
      </c>
      <c r="K139" s="25">
        <f t="shared" si="28"/>
        <v>89.533333206176763</v>
      </c>
      <c r="L139" s="25">
        <f>L138+(L145-L135)/10</f>
        <v>19.299999618530279</v>
      </c>
      <c r="M139" s="31">
        <f>IFERROR(ROUND((ROUNDDOWN(L139,0)*12)+IFERROR(VLOOKUP(ROUND(L139-(ROUNDDOWN(L139,0)),1),_Esperanzas!$R$5:$S$18,2,TRUE),0),0),12)</f>
        <v>231</v>
      </c>
      <c r="N139" s="26">
        <f t="shared" si="33"/>
        <v>92.699999618530285</v>
      </c>
      <c r="AC139" s="29">
        <f t="shared" si="32"/>
        <v>73.400000000000006</v>
      </c>
      <c r="AD139" s="25">
        <f>AD138+(AD145-AD135)/10</f>
        <v>14.08333339691162</v>
      </c>
      <c r="AE139" s="31">
        <f>IFERROR(ROUND((ROUNDDOWN(AD139,0)*12)+IFERROR(VLOOKUP(ROUND(AD139-(ROUNDDOWN(AD139,0)),1),_Esperanzas!$R$5:$S$18,2,TRUE),0),0),12)</f>
        <v>169</v>
      </c>
      <c r="AF139" s="25">
        <f t="shared" si="29"/>
        <v>87.483333396911632</v>
      </c>
      <c r="AG139" s="25">
        <f>AG138+(AG145-AG135)/10</f>
        <v>17.216666793823237</v>
      </c>
      <c r="AH139" s="31">
        <f>IFERROR(ROUND((ROUNDDOWN(AG139,0)*12)+IFERROR(VLOOKUP(ROUND(AG139-(ROUNDDOWN(AG139,0)),1),_Esperanzas!$R$5:$S$18,2,TRUE),0),0),12)</f>
        <v>206</v>
      </c>
      <c r="AI139" s="26">
        <f t="shared" si="30"/>
        <v>90.616666793823242</v>
      </c>
    </row>
    <row r="140" spans="8:35" x14ac:dyDescent="0.25">
      <c r="H140" s="30">
        <f t="shared" si="31"/>
        <v>73.5</v>
      </c>
      <c r="I140" s="28">
        <f>I139+(I145-I135)/10</f>
        <v>16.041666507720947</v>
      </c>
      <c r="J140" s="32">
        <f>IFERROR(ROUND((ROUNDDOWN(I140,0)*12)+IFERROR(VLOOKUP(ROUND(I140-(ROUNDDOWN(I140,0)),1),_Esperanzas!$R$5:$S$18,2,TRUE),0),0),12)</f>
        <v>192</v>
      </c>
      <c r="K140" s="28">
        <f t="shared" si="28"/>
        <v>89.541666507720947</v>
      </c>
      <c r="L140" s="28">
        <f>L139+(L145-L135)/10</f>
        <v>19.208333015441902</v>
      </c>
      <c r="M140" s="32">
        <f>IFERROR(ROUND((ROUNDDOWN(L140,0)*12)+IFERROR(VLOOKUP(ROUND(L140-(ROUNDDOWN(L140,0)),1),_Esperanzas!$R$5:$S$18,2,TRUE),0),0),12)</f>
        <v>230</v>
      </c>
      <c r="N140" s="28">
        <f t="shared" si="33"/>
        <v>92.708333015441895</v>
      </c>
      <c r="AC140" s="30">
        <f t="shared" si="32"/>
        <v>73.5</v>
      </c>
      <c r="AD140" s="28">
        <f>AD139+(AD145-AD135)/10</f>
        <v>13.999999999999998</v>
      </c>
      <c r="AE140" s="32">
        <f>IFERROR(ROUND((ROUNDDOWN(AD140,0)*12)+IFERROR(VLOOKUP(ROUND(AD140-(ROUNDDOWN(AD140,0)),1),_Esperanzas!$R$5:$S$18,2,TRUE),0),0),12)</f>
        <v>168</v>
      </c>
      <c r="AF140" s="28">
        <f t="shared" si="29"/>
        <v>87.5</v>
      </c>
      <c r="AG140" s="28">
        <f>AG139+(AG145-AG135)/10</f>
        <v>17.124999999999993</v>
      </c>
      <c r="AH140" s="32">
        <f>IFERROR(ROUND((ROUNDDOWN(AG140,0)*12)+IFERROR(VLOOKUP(ROUND(AG140-(ROUNDDOWN(AG140,0)),1),_Esperanzas!$R$5:$S$18,2,TRUE),0),0),12)</f>
        <v>205</v>
      </c>
      <c r="AI140" s="28">
        <f t="shared" si="30"/>
        <v>90.625</v>
      </c>
    </row>
    <row r="141" spans="8:35" x14ac:dyDescent="0.25">
      <c r="H141" s="29">
        <f t="shared" si="31"/>
        <v>73.599999999999994</v>
      </c>
      <c r="I141" s="25">
        <f>I140+(I145-I135)/10</f>
        <v>15.949999809265137</v>
      </c>
      <c r="J141" s="31">
        <f>IFERROR(ROUND((ROUNDDOWN(I141,0)*12)+IFERROR(VLOOKUP(ROUND(I141-(ROUNDDOWN(I141,0)),1),_Esperanzas!$R$5:$S$18,2,TRUE),0),0),12)</f>
        <v>190</v>
      </c>
      <c r="K141" s="25">
        <f t="shared" si="28"/>
        <v>89.549999809265131</v>
      </c>
      <c r="L141" s="25">
        <f>L140+(L145-L135)/10</f>
        <v>19.116666412353524</v>
      </c>
      <c r="M141" s="31">
        <f>IFERROR(ROUND((ROUNDDOWN(L141,0)*12)+IFERROR(VLOOKUP(ROUND(L141-(ROUNDDOWN(L141,0)),1),_Esperanzas!$R$5:$S$18,2,TRUE),0),0),12)</f>
        <v>229</v>
      </c>
      <c r="N141" s="26">
        <f t="shared" si="33"/>
        <v>92.716666412353518</v>
      </c>
      <c r="AC141" s="29">
        <f t="shared" si="32"/>
        <v>73.599999999999994</v>
      </c>
      <c r="AD141" s="25">
        <f>AD140+(AD145-AD135)/10</f>
        <v>13.916666603088377</v>
      </c>
      <c r="AE141" s="31">
        <f>IFERROR(ROUND((ROUNDDOWN(AD141,0)*12)+IFERROR(VLOOKUP(ROUND(AD141-(ROUNDDOWN(AD141,0)),1),_Esperanzas!$R$5:$S$18,2,TRUE),0),0),12)</f>
        <v>166</v>
      </c>
      <c r="AF141" s="25">
        <f t="shared" si="29"/>
        <v>87.516666603088368</v>
      </c>
      <c r="AG141" s="25">
        <f>AG140+(AG145-AG135)/10</f>
        <v>17.033333206176749</v>
      </c>
      <c r="AH141" s="31">
        <f>IFERROR(ROUND((ROUNDDOWN(AG141,0)*12)+IFERROR(VLOOKUP(ROUND(AG141-(ROUNDDOWN(AG141,0)),1),_Esperanzas!$R$5:$S$18,2,TRUE),0),0),12)</f>
        <v>204</v>
      </c>
      <c r="AI141" s="26">
        <f t="shared" si="30"/>
        <v>90.633333206176744</v>
      </c>
    </row>
    <row r="142" spans="8:35" x14ac:dyDescent="0.25">
      <c r="H142" s="30">
        <f t="shared" si="31"/>
        <v>73.7</v>
      </c>
      <c r="I142" s="28">
        <f>I141+(I145-I135)/10</f>
        <v>15.858333110809326</v>
      </c>
      <c r="J142" s="32">
        <f>IFERROR(ROUND((ROUNDDOWN(I142,0)*12)+IFERROR(VLOOKUP(ROUND(I142-(ROUNDDOWN(I142,0)),1),_Esperanzas!$R$5:$S$18,2,TRUE),0),0),12)</f>
        <v>190</v>
      </c>
      <c r="K142" s="28">
        <f t="shared" si="28"/>
        <v>89.558333110809329</v>
      </c>
      <c r="L142" s="28">
        <f>L141+(L145-L135)/10</f>
        <v>19.024999809265147</v>
      </c>
      <c r="M142" s="32">
        <f>IFERROR(ROUND((ROUNDDOWN(L142,0)*12)+IFERROR(VLOOKUP(ROUND(L142-(ROUNDDOWN(L142,0)),1),_Esperanzas!$R$5:$S$18,2,TRUE),0),0),12)</f>
        <v>228</v>
      </c>
      <c r="N142" s="28">
        <f t="shared" si="33"/>
        <v>92.724999809265142</v>
      </c>
      <c r="AC142" s="30">
        <f t="shared" si="32"/>
        <v>73.7</v>
      </c>
      <c r="AD142" s="28">
        <f>AD141+(AD145-AD135)/10</f>
        <v>13.833333206176755</v>
      </c>
      <c r="AE142" s="32">
        <f>IFERROR(ROUND((ROUNDDOWN(AD142,0)*12)+IFERROR(VLOOKUP(ROUND(AD142-(ROUNDDOWN(AD142,0)),1),_Esperanzas!$R$5:$S$18,2,TRUE),0),0),12)</f>
        <v>165</v>
      </c>
      <c r="AF142" s="28">
        <f t="shared" si="29"/>
        <v>87.533333206176763</v>
      </c>
      <c r="AG142" s="28">
        <f>AG141+(AG145-AG135)/10</f>
        <v>16.941666412353506</v>
      </c>
      <c r="AH142" s="32">
        <f>IFERROR(ROUND((ROUNDDOWN(AG142,0)*12)+IFERROR(VLOOKUP(ROUND(AG142-(ROUNDDOWN(AG142,0)),1),_Esperanzas!$R$5:$S$18,2,TRUE),0),0),12)</f>
        <v>202</v>
      </c>
      <c r="AI142" s="28">
        <f t="shared" si="30"/>
        <v>90.641666412353516</v>
      </c>
    </row>
    <row r="143" spans="8:35" x14ac:dyDescent="0.25">
      <c r="H143" s="29">
        <f t="shared" si="31"/>
        <v>73.8</v>
      </c>
      <c r="I143" s="25">
        <f>I142+(I145-I135)/10</f>
        <v>15.766666412353516</v>
      </c>
      <c r="J143" s="31">
        <f>IFERROR(ROUND((ROUNDDOWN(I143,0)*12)+IFERROR(VLOOKUP(ROUND(I143-(ROUNDDOWN(I143,0)),1),_Esperanzas!$R$5:$S$18,2,TRUE),0),0),12)</f>
        <v>189</v>
      </c>
      <c r="K143" s="25">
        <f t="shared" si="28"/>
        <v>89.566666412353513</v>
      </c>
      <c r="L143" s="25">
        <f>L142+(L145-L135)/10</f>
        <v>18.933333206176769</v>
      </c>
      <c r="M143" s="31">
        <f>IFERROR(ROUND((ROUNDDOWN(L143,0)*12)+IFERROR(VLOOKUP(ROUND(L143-(ROUNDDOWN(L143,0)),1),_Esperanzas!$R$5:$S$18,2,TRUE),0),0),12)</f>
        <v>226</v>
      </c>
      <c r="N143" s="26">
        <f t="shared" si="33"/>
        <v>92.733333206176766</v>
      </c>
      <c r="AC143" s="29">
        <f t="shared" si="32"/>
        <v>73.8</v>
      </c>
      <c r="AD143" s="25">
        <f>AD142+(AD145-AD135)/10</f>
        <v>13.749999809265134</v>
      </c>
      <c r="AE143" s="31">
        <f>IFERROR(ROUND((ROUNDDOWN(AD143,0)*12)+IFERROR(VLOOKUP(ROUND(AD143-(ROUNDDOWN(AD143,0)),1),_Esperanzas!$R$5:$S$18,2,TRUE),0),0),12)</f>
        <v>164</v>
      </c>
      <c r="AF143" s="25">
        <f t="shared" si="29"/>
        <v>87.549999809265131</v>
      </c>
      <c r="AG143" s="25">
        <f>AG142+(AG145-AG135)/10</f>
        <v>16.849999618530262</v>
      </c>
      <c r="AH143" s="31">
        <f>IFERROR(ROUND((ROUNDDOWN(AG143,0)*12)+IFERROR(VLOOKUP(ROUND(AG143-(ROUNDDOWN(AG143,0)),1),_Esperanzas!$R$5:$S$18,2,TRUE),0),0),12)</f>
        <v>201</v>
      </c>
      <c r="AI143" s="26">
        <f t="shared" si="30"/>
        <v>90.649999618530259</v>
      </c>
    </row>
    <row r="144" spans="8:35" x14ac:dyDescent="0.25">
      <c r="H144" s="30">
        <f t="shared" si="31"/>
        <v>73.900000000000006</v>
      </c>
      <c r="I144" s="28">
        <f>I143+(I145-I135)/10</f>
        <v>15.674999713897705</v>
      </c>
      <c r="J144" s="32">
        <f>IFERROR(ROUND((ROUNDDOWN(I144,0)*12)+IFERROR(VLOOKUP(ROUND(I144-(ROUNDDOWN(I144,0)),1),_Esperanzas!$R$5:$S$18,2,TRUE),0),0),12)</f>
        <v>188</v>
      </c>
      <c r="K144" s="28">
        <f t="shared" si="28"/>
        <v>89.574999713897711</v>
      </c>
      <c r="L144" s="28">
        <f>L143+(L145-L135)/10</f>
        <v>18.841666603088392</v>
      </c>
      <c r="M144" s="32">
        <f>IFERROR(ROUND((ROUNDDOWN(L144,0)*12)+IFERROR(VLOOKUP(ROUND(L144-(ROUNDDOWN(L144,0)),1),_Esperanzas!$R$5:$S$18,2,TRUE),0),0),12)</f>
        <v>225</v>
      </c>
      <c r="N144" s="28">
        <f t="shared" si="33"/>
        <v>92.74166660308839</v>
      </c>
      <c r="AC144" s="30">
        <f t="shared" si="32"/>
        <v>73.900000000000006</v>
      </c>
      <c r="AD144" s="28">
        <f>AD143+(AD145-AD135)/10</f>
        <v>13.666666412353512</v>
      </c>
      <c r="AE144" s="32">
        <f>IFERROR(ROUND((ROUNDDOWN(AD144,0)*12)+IFERROR(VLOOKUP(ROUND(AD144-(ROUNDDOWN(AD144,0)),1),_Esperanzas!$R$5:$S$18,2,TRUE),0),0),12)</f>
        <v>164</v>
      </c>
      <c r="AF144" s="28">
        <f t="shared" si="29"/>
        <v>87.566666412353513</v>
      </c>
      <c r="AG144" s="28">
        <f>AG143+(AG145-AG135)/10</f>
        <v>16.758332824707018</v>
      </c>
      <c r="AH144" s="32">
        <f>IFERROR(ROUND((ROUNDDOWN(AG144,0)*12)+IFERROR(VLOOKUP(ROUND(AG144-(ROUNDDOWN(AG144,0)),1),_Esperanzas!$R$5:$S$18,2,TRUE),0),0),12)</f>
        <v>201</v>
      </c>
      <c r="AI144" s="28">
        <f t="shared" si="30"/>
        <v>90.658332824707031</v>
      </c>
    </row>
    <row r="145" spans="8:35" x14ac:dyDescent="0.25">
      <c r="H145" s="29">
        <f t="shared" si="31"/>
        <v>74</v>
      </c>
      <c r="I145" s="25">
        <f>VLOOKUP($H145,$B$5:$F$55,2,0)</f>
        <v>15.583333015441895</v>
      </c>
      <c r="J145" s="31">
        <f>IFERROR(ROUND((ROUNDDOWN(I145,0)*12)+IFERROR(VLOOKUP(ROUND(I145-(ROUNDDOWN(I145,0)),1),_Esperanzas!$R$5:$S$18,2,TRUE),0),0),12)</f>
        <v>187</v>
      </c>
      <c r="K145" s="25">
        <f t="shared" si="28"/>
        <v>89.583333015441895</v>
      </c>
      <c r="L145" s="25">
        <f>VLOOKUP($H145,$B$5:$F$55,4,0)</f>
        <v>18.75</v>
      </c>
      <c r="M145" s="31">
        <f>IFERROR(ROUND((ROUNDDOWN(L145,0)*12)+IFERROR(VLOOKUP(ROUND(L145-(ROUNDDOWN(L145,0)),1),_Esperanzas!$R$5:$S$18,2,TRUE),0),0),12)</f>
        <v>225</v>
      </c>
      <c r="N145" s="26">
        <f t="shared" si="33"/>
        <v>92.75</v>
      </c>
      <c r="AC145" s="29">
        <f t="shared" si="32"/>
        <v>74</v>
      </c>
      <c r="AD145" s="25">
        <f>VLOOKUP($AC145,$W$5:$AA$55,2,0)</f>
        <v>13.583333015441895</v>
      </c>
      <c r="AE145" s="31">
        <f>IFERROR(ROUND((ROUNDDOWN(AD145,0)*12)+IFERROR(VLOOKUP(ROUND(AD145-(ROUNDDOWN(AD145,0)),1),_Esperanzas!$R$5:$S$18,2,TRUE),0),0),12)</f>
        <v>163</v>
      </c>
      <c r="AF145" s="25">
        <f t="shared" si="29"/>
        <v>87.583333015441895</v>
      </c>
      <c r="AG145" s="25">
        <f>VLOOKUP($AC145,$W$5:$AA$55,4,0)</f>
        <v>16.666666030883789</v>
      </c>
      <c r="AH145" s="31">
        <f>IFERROR(ROUND((ROUNDDOWN(AG145,0)*12)+IFERROR(VLOOKUP(ROUND(AG145-(ROUNDDOWN(AG145,0)),1),_Esperanzas!$R$5:$S$18,2,TRUE),0),0),12)</f>
        <v>200</v>
      </c>
      <c r="AI145" s="26">
        <f t="shared" si="30"/>
        <v>90.666666030883789</v>
      </c>
    </row>
    <row r="146" spans="8:35" x14ac:dyDescent="0.25">
      <c r="H146" s="30">
        <f t="shared" si="31"/>
        <v>74.099999999999994</v>
      </c>
      <c r="I146" s="28">
        <f>I145+(I155-I145)/10</f>
        <v>15.499999713897704</v>
      </c>
      <c r="J146" s="32">
        <f>IFERROR(ROUND((ROUNDDOWN(I146,0)*12)+IFERROR(VLOOKUP(ROUND(I146-(ROUNDDOWN(I146,0)),1),_Esperanzas!$R$5:$S$18,2,TRUE),0),0),12)</f>
        <v>186</v>
      </c>
      <c r="K146" s="28">
        <f t="shared" si="28"/>
        <v>89.599999713897702</v>
      </c>
      <c r="L146" s="28">
        <f>L145+(L155-L145)/10</f>
        <v>18.658333396911623</v>
      </c>
      <c r="M146" s="32">
        <f>IFERROR(ROUND((ROUNDDOWN(L146,0)*12)+IFERROR(VLOOKUP(ROUND(L146-(ROUNDDOWN(L146,0)),1),_Esperanzas!$R$5:$S$18,2,TRUE),0),0),12)</f>
        <v>224</v>
      </c>
      <c r="N146" s="28">
        <f t="shared" si="33"/>
        <v>92.75833339691161</v>
      </c>
      <c r="AC146" s="30">
        <f t="shared" si="32"/>
        <v>74.099999999999994</v>
      </c>
      <c r="AD146" s="28">
        <f>AD145+(AD155-AD145)/10</f>
        <v>13.499999713897704</v>
      </c>
      <c r="AE146" s="32">
        <f>IFERROR(ROUND((ROUNDDOWN(AD146,0)*12)+IFERROR(VLOOKUP(ROUND(AD146-(ROUNDDOWN(AD146,0)),1),_Esperanzas!$R$5:$S$18,2,TRUE),0),0),12)</f>
        <v>162</v>
      </c>
      <c r="AF146" s="28">
        <f t="shared" si="29"/>
        <v>87.599999713897702</v>
      </c>
      <c r="AG146" s="28">
        <f>AG145+(AG155-AG145)/10</f>
        <v>16.583332729339599</v>
      </c>
      <c r="AH146" s="32">
        <f>IFERROR(ROUND((ROUNDDOWN(AG146,0)*12)+IFERROR(VLOOKUP(ROUND(AG146-(ROUNDDOWN(AG146,0)),1),_Esperanzas!$R$5:$S$18,2,TRUE),0),0),12)</f>
        <v>199</v>
      </c>
      <c r="AI146" s="28">
        <f t="shared" si="30"/>
        <v>90.683332729339597</v>
      </c>
    </row>
    <row r="147" spans="8:35" x14ac:dyDescent="0.25">
      <c r="H147" s="29">
        <f t="shared" si="31"/>
        <v>74.2</v>
      </c>
      <c r="I147" s="25">
        <f>I146+(I155-I145)/10</f>
        <v>15.416666412353514</v>
      </c>
      <c r="J147" s="31">
        <f>IFERROR(ROUND((ROUNDDOWN(I147,0)*12)+IFERROR(VLOOKUP(ROUND(I147-(ROUNDDOWN(I147,0)),1),_Esperanzas!$R$5:$S$18,2,TRUE),0),0),12)</f>
        <v>184</v>
      </c>
      <c r="K147" s="25">
        <f t="shared" ref="K147:K210" si="34">I147+H147</f>
        <v>89.61666641235351</v>
      </c>
      <c r="L147" s="25">
        <f>L146+(L155-L145)/10</f>
        <v>18.566666793823245</v>
      </c>
      <c r="M147" s="31">
        <f>IFERROR(ROUND((ROUNDDOWN(L147,0)*12)+IFERROR(VLOOKUP(ROUND(L147-(ROUNDDOWN(L147,0)),1),_Esperanzas!$R$5:$S$18,2,TRUE),0),0),12)</f>
        <v>223</v>
      </c>
      <c r="N147" s="26">
        <f t="shared" si="33"/>
        <v>92.766666793823248</v>
      </c>
      <c r="AC147" s="29">
        <f t="shared" si="32"/>
        <v>74.2</v>
      </c>
      <c r="AD147" s="25">
        <f>AD146+(AD155-AD145)/10</f>
        <v>13.416666412353514</v>
      </c>
      <c r="AE147" s="31">
        <f>IFERROR(ROUND((ROUNDDOWN(AD147,0)*12)+IFERROR(VLOOKUP(ROUND(AD147-(ROUNDDOWN(AD147,0)),1),_Esperanzas!$R$5:$S$18,2,TRUE),0),0),12)</f>
        <v>160</v>
      </c>
      <c r="AF147" s="25">
        <f t="shared" ref="AF147:AF210" si="35">AD147+AC147</f>
        <v>87.61666641235351</v>
      </c>
      <c r="AG147" s="25">
        <f>AG146+(AG155-AG145)/10</f>
        <v>16.499999427795409</v>
      </c>
      <c r="AH147" s="31">
        <f>IFERROR(ROUND((ROUNDDOWN(AG147,0)*12)+IFERROR(VLOOKUP(ROUND(AG147-(ROUNDDOWN(AG147,0)),1),_Esperanzas!$R$5:$S$18,2,TRUE),0),0),12)</f>
        <v>198</v>
      </c>
      <c r="AI147" s="26">
        <f t="shared" ref="AI147:AI210" si="36">AG147+AC147</f>
        <v>90.699999427795404</v>
      </c>
    </row>
    <row r="148" spans="8:35" x14ac:dyDescent="0.25">
      <c r="H148" s="30">
        <f t="shared" si="31"/>
        <v>74.3</v>
      </c>
      <c r="I148" s="28">
        <f>I147+(I155-I145)/10</f>
        <v>15.333333110809324</v>
      </c>
      <c r="J148" s="32">
        <f>IFERROR(ROUND((ROUNDDOWN(I148,0)*12)+IFERROR(VLOOKUP(ROUND(I148-(ROUNDDOWN(I148,0)),1),_Esperanzas!$R$5:$S$18,2,TRUE),0),0),12)</f>
        <v>183</v>
      </c>
      <c r="K148" s="28">
        <f t="shared" si="34"/>
        <v>89.633333110809318</v>
      </c>
      <c r="L148" s="28">
        <f>L147+(L155-L145)/10</f>
        <v>18.475000190734868</v>
      </c>
      <c r="M148" s="32">
        <f>IFERROR(ROUND((ROUNDDOWN(L148,0)*12)+IFERROR(VLOOKUP(ROUND(L148-(ROUNDDOWN(L148,0)),1),_Esperanzas!$R$5:$S$18,2,TRUE),0),0),12)</f>
        <v>222</v>
      </c>
      <c r="N148" s="28">
        <f t="shared" si="33"/>
        <v>92.775000190734858</v>
      </c>
      <c r="AC148" s="30">
        <f t="shared" si="32"/>
        <v>74.3</v>
      </c>
      <c r="AD148" s="28">
        <f>AD147+(AD155-AD145)/10</f>
        <v>13.333333110809324</v>
      </c>
      <c r="AE148" s="32">
        <f>IFERROR(ROUND((ROUNDDOWN(AD148,0)*12)+IFERROR(VLOOKUP(ROUND(AD148-(ROUNDDOWN(AD148,0)),1),_Esperanzas!$R$5:$S$18,2,TRUE),0),0),12)</f>
        <v>159</v>
      </c>
      <c r="AF148" s="28">
        <f t="shared" si="35"/>
        <v>87.633333110809318</v>
      </c>
      <c r="AG148" s="28">
        <f>AG147+(AG155-AG145)/10</f>
        <v>16.416666126251219</v>
      </c>
      <c r="AH148" s="32">
        <f>IFERROR(ROUND((ROUNDDOWN(AG148,0)*12)+IFERROR(VLOOKUP(ROUND(AG148-(ROUNDDOWN(AG148,0)),1),_Esperanzas!$R$5:$S$18,2,TRUE),0),0),12)</f>
        <v>196</v>
      </c>
      <c r="AI148" s="28">
        <f t="shared" si="36"/>
        <v>90.716666126251212</v>
      </c>
    </row>
    <row r="149" spans="8:35" x14ac:dyDescent="0.25">
      <c r="H149" s="29">
        <f t="shared" si="31"/>
        <v>74.400000000000006</v>
      </c>
      <c r="I149" s="25">
        <f>I148+(I155-I145)/10</f>
        <v>15.249999809265134</v>
      </c>
      <c r="J149" s="31">
        <f>IFERROR(ROUND((ROUNDDOWN(I149,0)*12)+IFERROR(VLOOKUP(ROUND(I149-(ROUNDDOWN(I149,0)),1),_Esperanzas!$R$5:$S$18,2,TRUE),0),0),12)</f>
        <v>182</v>
      </c>
      <c r="K149" s="25">
        <f t="shared" si="34"/>
        <v>89.64999980926514</v>
      </c>
      <c r="L149" s="25">
        <f>L148+(L155-L145)/10</f>
        <v>18.38333358764649</v>
      </c>
      <c r="M149" s="31">
        <f>IFERROR(ROUND((ROUNDDOWN(L149,0)*12)+IFERROR(VLOOKUP(ROUND(L149-(ROUNDDOWN(L149,0)),1),_Esperanzas!$R$5:$S$18,2,TRUE),0),0),12)</f>
        <v>220</v>
      </c>
      <c r="N149" s="26">
        <f t="shared" si="33"/>
        <v>92.783333587646496</v>
      </c>
      <c r="AC149" s="29">
        <f t="shared" si="32"/>
        <v>74.400000000000006</v>
      </c>
      <c r="AD149" s="25">
        <f>AD148+(AD155-AD145)/10</f>
        <v>13.249999809265134</v>
      </c>
      <c r="AE149" s="31">
        <f>IFERROR(ROUND((ROUNDDOWN(AD149,0)*12)+IFERROR(VLOOKUP(ROUND(AD149-(ROUNDDOWN(AD149,0)),1),_Esperanzas!$R$5:$S$18,2,TRUE),0),0),12)</f>
        <v>158</v>
      </c>
      <c r="AF149" s="25">
        <f t="shared" si="35"/>
        <v>87.64999980926514</v>
      </c>
      <c r="AG149" s="25">
        <f>AG148+(AG155-AG145)/10</f>
        <v>16.333332824707028</v>
      </c>
      <c r="AH149" s="31">
        <f>IFERROR(ROUND((ROUNDDOWN(AG149,0)*12)+IFERROR(VLOOKUP(ROUND(AG149-(ROUNDDOWN(AG149,0)),1),_Esperanzas!$R$5:$S$18,2,TRUE),0),0),12)</f>
        <v>195</v>
      </c>
      <c r="AI149" s="26">
        <f t="shared" si="36"/>
        <v>90.733332824707034</v>
      </c>
    </row>
    <row r="150" spans="8:35" x14ac:dyDescent="0.25">
      <c r="H150" s="30">
        <f t="shared" si="31"/>
        <v>74.5</v>
      </c>
      <c r="I150" s="28">
        <f>I149+(I155-I145)/10</f>
        <v>15.166666507720944</v>
      </c>
      <c r="J150" s="32">
        <f>IFERROR(ROUND((ROUNDDOWN(I150,0)*12)+IFERROR(VLOOKUP(ROUND(I150-(ROUNDDOWN(I150,0)),1),_Esperanzas!$R$5:$S$18,2,TRUE),0),0),12)</f>
        <v>182</v>
      </c>
      <c r="K150" s="28">
        <f t="shared" si="34"/>
        <v>89.666666507720947</v>
      </c>
      <c r="L150" s="28">
        <f>L149+(L155-L145)/10</f>
        <v>18.291666984558113</v>
      </c>
      <c r="M150" s="32">
        <f>IFERROR(ROUND((ROUNDDOWN(L150,0)*12)+IFERROR(VLOOKUP(ROUND(L150-(ROUNDDOWN(L150,0)),1),_Esperanzas!$R$5:$S$18,2,TRUE),0),0),12)</f>
        <v>219</v>
      </c>
      <c r="N150" s="28">
        <f t="shared" si="33"/>
        <v>92.791666984558105</v>
      </c>
      <c r="AC150" s="30">
        <f t="shared" si="32"/>
        <v>74.5</v>
      </c>
      <c r="AD150" s="28">
        <f>AD149+(AD155-AD145)/10</f>
        <v>13.166666507720944</v>
      </c>
      <c r="AE150" s="32">
        <f>IFERROR(ROUND((ROUNDDOWN(AD150,0)*12)+IFERROR(VLOOKUP(ROUND(AD150-(ROUNDDOWN(AD150,0)),1),_Esperanzas!$R$5:$S$18,2,TRUE),0),0),12)</f>
        <v>158</v>
      </c>
      <c r="AF150" s="28">
        <f t="shared" si="35"/>
        <v>87.666666507720947</v>
      </c>
      <c r="AG150" s="28">
        <f>AG149+(AG155-AG145)/10</f>
        <v>16.249999523162838</v>
      </c>
      <c r="AH150" s="32">
        <f>IFERROR(ROUND((ROUNDDOWN(AG150,0)*12)+IFERROR(VLOOKUP(ROUND(AG150-(ROUNDDOWN(AG150,0)),1),_Esperanzas!$R$5:$S$18,2,TRUE),0),0),12)</f>
        <v>194</v>
      </c>
      <c r="AI150" s="28">
        <f t="shared" si="36"/>
        <v>90.749999523162842</v>
      </c>
    </row>
    <row r="151" spans="8:35" x14ac:dyDescent="0.25">
      <c r="H151" s="29">
        <f t="shared" si="31"/>
        <v>74.599999999999994</v>
      </c>
      <c r="I151" s="25">
        <f>I150+(I155-I145)/10</f>
        <v>15.083333206176754</v>
      </c>
      <c r="J151" s="31">
        <f>IFERROR(ROUND((ROUNDDOWN(I151,0)*12)+IFERROR(VLOOKUP(ROUND(I151-(ROUNDDOWN(I151,0)),1),_Esperanzas!$R$5:$S$18,2,TRUE),0),0),12)</f>
        <v>181</v>
      </c>
      <c r="K151" s="25">
        <f t="shared" si="34"/>
        <v>89.683333206176741</v>
      </c>
      <c r="L151" s="25">
        <f>L150+(L155-L145)/10</f>
        <v>18.200000381469735</v>
      </c>
      <c r="M151" s="31">
        <f>IFERROR(ROUND((ROUNDDOWN(L151,0)*12)+IFERROR(VLOOKUP(ROUND(L151-(ROUNDDOWN(L151,0)),1),_Esperanzas!$R$5:$S$18,2,TRUE),0),0),12)</f>
        <v>218</v>
      </c>
      <c r="N151" s="26">
        <f t="shared" si="33"/>
        <v>92.800000381469729</v>
      </c>
      <c r="AC151" s="29">
        <f t="shared" si="32"/>
        <v>74.599999999999994</v>
      </c>
      <c r="AD151" s="25">
        <f>AD150+(AD155-AD145)/10</f>
        <v>13.083333206176754</v>
      </c>
      <c r="AE151" s="31">
        <f>IFERROR(ROUND((ROUNDDOWN(AD151,0)*12)+IFERROR(VLOOKUP(ROUND(AD151-(ROUNDDOWN(AD151,0)),1),_Esperanzas!$R$5:$S$18,2,TRUE),0),0),12)</f>
        <v>157</v>
      </c>
      <c r="AF151" s="25">
        <f t="shared" si="35"/>
        <v>87.683333206176741</v>
      </c>
      <c r="AG151" s="25">
        <f>AG150+(AG155-AG145)/10</f>
        <v>16.166666221618648</v>
      </c>
      <c r="AH151" s="31">
        <f>IFERROR(ROUND((ROUNDDOWN(AG151,0)*12)+IFERROR(VLOOKUP(ROUND(AG151-(ROUNDDOWN(AG151,0)),1),_Esperanzas!$R$5:$S$18,2,TRUE),0),0),12)</f>
        <v>194</v>
      </c>
      <c r="AI151" s="26">
        <f t="shared" si="36"/>
        <v>90.766666221618635</v>
      </c>
    </row>
    <row r="152" spans="8:35" x14ac:dyDescent="0.25">
      <c r="H152" s="30">
        <f t="shared" si="31"/>
        <v>74.7</v>
      </c>
      <c r="I152" s="28">
        <f>I151+(I155-I145)/10</f>
        <v>14.999999904632563</v>
      </c>
      <c r="J152" s="32">
        <f>IFERROR(ROUND((ROUNDDOWN(I152,0)*12)+IFERROR(VLOOKUP(ROUND(I152-(ROUNDDOWN(I152,0)),1),_Esperanzas!$R$5:$S$18,2,TRUE),0),0),12)</f>
        <v>180</v>
      </c>
      <c r="K152" s="28">
        <f t="shared" si="34"/>
        <v>89.699999904632563</v>
      </c>
      <c r="L152" s="28">
        <f>L151+(L155-L145)/10</f>
        <v>18.108333778381358</v>
      </c>
      <c r="M152" s="32">
        <f>IFERROR(ROUND((ROUNDDOWN(L152,0)*12)+IFERROR(VLOOKUP(ROUND(L152-(ROUNDDOWN(L152,0)),1),_Esperanzas!$R$5:$S$18,2,TRUE),0),0),12)</f>
        <v>217</v>
      </c>
      <c r="N152" s="28">
        <f t="shared" si="33"/>
        <v>92.808333778381353</v>
      </c>
      <c r="AC152" s="30">
        <f t="shared" si="32"/>
        <v>74.7</v>
      </c>
      <c r="AD152" s="28">
        <f>AD151+(AD155-AD145)/10</f>
        <v>12.999999904632563</v>
      </c>
      <c r="AE152" s="32">
        <f>IFERROR(ROUND((ROUNDDOWN(AD152,0)*12)+IFERROR(VLOOKUP(ROUND(AD152-(ROUNDDOWN(AD152,0)),1),_Esperanzas!$R$5:$S$18,2,TRUE),0),0),12)</f>
        <v>156</v>
      </c>
      <c r="AF152" s="28">
        <f t="shared" si="35"/>
        <v>87.699999904632563</v>
      </c>
      <c r="AG152" s="28">
        <f>AG151+(AG155-AG145)/10</f>
        <v>16.083332920074458</v>
      </c>
      <c r="AH152" s="32">
        <f>IFERROR(ROUND((ROUNDDOWN(AG152,0)*12)+IFERROR(VLOOKUP(ROUND(AG152-(ROUNDDOWN(AG152,0)),1),_Esperanzas!$R$5:$S$18,2,TRUE),0),0),12)</f>
        <v>193</v>
      </c>
      <c r="AI152" s="28">
        <f t="shared" si="36"/>
        <v>90.783332920074457</v>
      </c>
    </row>
    <row r="153" spans="8:35" x14ac:dyDescent="0.25">
      <c r="H153" s="29">
        <f t="shared" si="31"/>
        <v>74.8</v>
      </c>
      <c r="I153" s="25">
        <f>I152+(I155-I145)/10</f>
        <v>14.916666603088373</v>
      </c>
      <c r="J153" s="31">
        <f>IFERROR(ROUND((ROUNDDOWN(I153,0)*12)+IFERROR(VLOOKUP(ROUND(I153-(ROUNDDOWN(I153,0)),1),_Esperanzas!$R$5:$S$18,2,TRUE),0),0),12)</f>
        <v>178</v>
      </c>
      <c r="K153" s="25">
        <f t="shared" si="34"/>
        <v>89.71666660308837</v>
      </c>
      <c r="L153" s="25">
        <f>L152+(L155-L145)/10</f>
        <v>18.01666717529298</v>
      </c>
      <c r="M153" s="31">
        <f>IFERROR(ROUND((ROUNDDOWN(L153,0)*12)+IFERROR(VLOOKUP(ROUND(L153-(ROUNDDOWN(L153,0)),1),_Esperanzas!$R$5:$S$18,2,TRUE),0),0),12)</f>
        <v>216</v>
      </c>
      <c r="N153" s="26">
        <f t="shared" si="33"/>
        <v>92.816667175292977</v>
      </c>
      <c r="AC153" s="29">
        <f t="shared" si="32"/>
        <v>74.8</v>
      </c>
      <c r="AD153" s="25">
        <f>AD152+(AD155-AD145)/10</f>
        <v>12.916666603088373</v>
      </c>
      <c r="AE153" s="31">
        <f>IFERROR(ROUND((ROUNDDOWN(AD153,0)*12)+IFERROR(VLOOKUP(ROUND(AD153-(ROUNDDOWN(AD153,0)),1),_Esperanzas!$R$5:$S$18,2,TRUE),0),0),12)</f>
        <v>154</v>
      </c>
      <c r="AF153" s="25">
        <f t="shared" si="35"/>
        <v>87.71666660308837</v>
      </c>
      <c r="AG153" s="25">
        <f>AG152+(AG155-AG145)/10</f>
        <v>15.999999618530268</v>
      </c>
      <c r="AH153" s="31">
        <f>IFERROR(ROUND((ROUNDDOWN(AG153,0)*12)+IFERROR(VLOOKUP(ROUND(AG153-(ROUNDDOWN(AG153,0)),1),_Esperanzas!$R$5:$S$18,2,TRUE),0),0),12)</f>
        <v>192</v>
      </c>
      <c r="AI153" s="26">
        <f t="shared" si="36"/>
        <v>90.799999618530265</v>
      </c>
    </row>
    <row r="154" spans="8:35" x14ac:dyDescent="0.25">
      <c r="H154" s="30">
        <f t="shared" si="31"/>
        <v>74.900000000000006</v>
      </c>
      <c r="I154" s="28">
        <f>I153+(I155-I145)/10</f>
        <v>14.833333301544183</v>
      </c>
      <c r="J154" s="32">
        <f>IFERROR(ROUND((ROUNDDOWN(I154,0)*12)+IFERROR(VLOOKUP(ROUND(I154-(ROUNDDOWN(I154,0)),1),_Esperanzas!$R$5:$S$18,2,TRUE),0),0),12)</f>
        <v>177</v>
      </c>
      <c r="K154" s="28">
        <f t="shared" si="34"/>
        <v>89.733333301544192</v>
      </c>
      <c r="L154" s="28">
        <f>L153+(L155-L145)/10</f>
        <v>17.925000572204603</v>
      </c>
      <c r="M154" s="32">
        <f>IFERROR(ROUND((ROUNDDOWN(L154,0)*12)+IFERROR(VLOOKUP(ROUND(L154-(ROUNDDOWN(L154,0)),1),_Esperanzas!$R$5:$S$18,2,TRUE),0),0),12)</f>
        <v>214</v>
      </c>
      <c r="N154" s="28">
        <f t="shared" si="33"/>
        <v>92.825000572204601</v>
      </c>
      <c r="AC154" s="30">
        <f t="shared" si="32"/>
        <v>74.900000000000006</v>
      </c>
      <c r="AD154" s="28">
        <f>AD153+(AD155-AD145)/10</f>
        <v>12.833333301544183</v>
      </c>
      <c r="AE154" s="32">
        <f>IFERROR(ROUND((ROUNDDOWN(AD154,0)*12)+IFERROR(VLOOKUP(ROUND(AD154-(ROUNDDOWN(AD154,0)),1),_Esperanzas!$R$5:$S$18,2,TRUE),0),0),12)</f>
        <v>153</v>
      </c>
      <c r="AF154" s="28">
        <f t="shared" si="35"/>
        <v>87.733333301544192</v>
      </c>
      <c r="AG154" s="28">
        <f>AG153+(AG155-AG145)/10</f>
        <v>15.916666316986078</v>
      </c>
      <c r="AH154" s="32">
        <f>IFERROR(ROUND((ROUNDDOWN(AG154,0)*12)+IFERROR(VLOOKUP(ROUND(AG154-(ROUNDDOWN(AG154,0)),1),_Esperanzas!$R$5:$S$18,2,TRUE),0),0),12)</f>
        <v>190</v>
      </c>
      <c r="AI154" s="28">
        <f t="shared" si="36"/>
        <v>90.816666316986087</v>
      </c>
    </row>
    <row r="155" spans="8:35" x14ac:dyDescent="0.25">
      <c r="H155" s="29">
        <f t="shared" si="31"/>
        <v>75</v>
      </c>
      <c r="I155" s="25">
        <f>VLOOKUP($H155,$B$5:$F$55,2,0)</f>
        <v>14.75</v>
      </c>
      <c r="J155" s="31">
        <f>IFERROR(ROUND((ROUNDDOWN(I155,0)*12)+IFERROR(VLOOKUP(ROUND(I155-(ROUNDDOWN(I155,0)),1),_Esperanzas!$R$5:$S$18,2,TRUE),0),0),12)</f>
        <v>177</v>
      </c>
      <c r="K155" s="25">
        <f t="shared" si="34"/>
        <v>89.75</v>
      </c>
      <c r="L155" s="25">
        <f>VLOOKUP($H155,$B$5:$F$55,4,0)</f>
        <v>17.833333969116211</v>
      </c>
      <c r="M155" s="31">
        <f>IFERROR(ROUND((ROUNDDOWN(L155,0)*12)+IFERROR(VLOOKUP(ROUND(L155-(ROUNDDOWN(L155,0)),1),_Esperanzas!$R$5:$S$18,2,TRUE),0),0),12)</f>
        <v>213</v>
      </c>
      <c r="N155" s="26">
        <f t="shared" si="33"/>
        <v>92.833333969116211</v>
      </c>
      <c r="AC155" s="29">
        <f t="shared" si="32"/>
        <v>75</v>
      </c>
      <c r="AD155" s="25">
        <f>VLOOKUP($AC155,$W$5:$AA$55,2,0)</f>
        <v>12.75</v>
      </c>
      <c r="AE155" s="31">
        <f>IFERROR(ROUND((ROUNDDOWN(AD155,0)*12)+IFERROR(VLOOKUP(ROUND(AD155-(ROUNDDOWN(AD155,0)),1),_Esperanzas!$R$5:$S$18,2,TRUE),0),0),12)</f>
        <v>153</v>
      </c>
      <c r="AF155" s="25">
        <f t="shared" si="35"/>
        <v>87.75</v>
      </c>
      <c r="AG155" s="25">
        <f>VLOOKUP($AC155,$W$5:$AA$55,4,0)</f>
        <v>15.833333015441895</v>
      </c>
      <c r="AH155" s="31">
        <f>IFERROR(ROUND((ROUNDDOWN(AG155,0)*12)+IFERROR(VLOOKUP(ROUND(AG155-(ROUNDDOWN(AG155,0)),1),_Esperanzas!$R$5:$S$18,2,TRUE),0),0),12)</f>
        <v>189</v>
      </c>
      <c r="AI155" s="26">
        <f t="shared" si="36"/>
        <v>90.833333015441895</v>
      </c>
    </row>
    <row r="156" spans="8:35" x14ac:dyDescent="0.25">
      <c r="H156" s="30">
        <f t="shared" si="31"/>
        <v>75.099999999999994</v>
      </c>
      <c r="I156" s="28">
        <f>I155+(I165-I155)/10</f>
        <v>14.66666669845581</v>
      </c>
      <c r="J156" s="32">
        <f>IFERROR(ROUND((ROUNDDOWN(I156,0)*12)+IFERROR(VLOOKUP(ROUND(I156-(ROUNDDOWN(I156,0)),1),_Esperanzas!$R$5:$S$18,2,TRUE),0),0),12)</f>
        <v>176</v>
      </c>
      <c r="K156" s="28">
        <f t="shared" si="34"/>
        <v>89.766666698455808</v>
      </c>
      <c r="L156" s="28">
        <f>L155+(L165-L155)/10</f>
        <v>17.741667175292967</v>
      </c>
      <c r="M156" s="32">
        <f>IFERROR(ROUND((ROUNDDOWN(L156,0)*12)+IFERROR(VLOOKUP(ROUND(L156-(ROUNDDOWN(L156,0)),1),_Esperanzas!$R$5:$S$18,2,TRUE),0),0),12)</f>
        <v>212</v>
      </c>
      <c r="N156" s="28">
        <f t="shared" si="33"/>
        <v>92.841667175292969</v>
      </c>
      <c r="AC156" s="30">
        <f t="shared" si="32"/>
        <v>75.099999999999994</v>
      </c>
      <c r="AD156" s="28">
        <f>AD155+(AD165-AD155)/10</f>
        <v>12.66666669845581</v>
      </c>
      <c r="AE156" s="32">
        <f>IFERROR(ROUND((ROUNDDOWN(AD156,0)*12)+IFERROR(VLOOKUP(ROUND(AD156-(ROUNDDOWN(AD156,0)),1),_Esperanzas!$R$5:$S$18,2,TRUE),0),0),12)</f>
        <v>152</v>
      </c>
      <c r="AF156" s="28">
        <f t="shared" si="35"/>
        <v>87.766666698455808</v>
      </c>
      <c r="AG156" s="28">
        <f>AG155+(AG165-AG155)/10</f>
        <v>15.741666412353515</v>
      </c>
      <c r="AH156" s="32">
        <f>IFERROR(ROUND((ROUNDDOWN(AG156,0)*12)+IFERROR(VLOOKUP(ROUND(AG156-(ROUNDDOWN(AG156,0)),1),_Esperanzas!$R$5:$S$18,2,TRUE),0),0),12)</f>
        <v>188</v>
      </c>
      <c r="AI156" s="28">
        <f t="shared" si="36"/>
        <v>90.841666412353504</v>
      </c>
    </row>
    <row r="157" spans="8:35" x14ac:dyDescent="0.25">
      <c r="H157" s="29">
        <f t="shared" si="31"/>
        <v>75.2</v>
      </c>
      <c r="I157" s="25">
        <f>I156+(I165-I155)/10</f>
        <v>14.58333339691162</v>
      </c>
      <c r="J157" s="31">
        <f>IFERROR(ROUND((ROUNDDOWN(I157,0)*12)+IFERROR(VLOOKUP(ROUND(I157-(ROUNDDOWN(I157,0)),1),_Esperanzas!$R$5:$S$18,2,TRUE),0),0),12)</f>
        <v>175</v>
      </c>
      <c r="K157" s="25">
        <f t="shared" si="34"/>
        <v>89.783333396911615</v>
      </c>
      <c r="L157" s="25">
        <f>L156+(L165-L155)/10</f>
        <v>17.650000381469724</v>
      </c>
      <c r="M157" s="31">
        <f>IFERROR(ROUND((ROUNDDOWN(L157,0)*12)+IFERROR(VLOOKUP(ROUND(L157-(ROUNDDOWN(L157,0)),1),_Esperanzas!$R$5:$S$18,2,TRUE),0),0),12)</f>
        <v>212</v>
      </c>
      <c r="N157" s="26">
        <f t="shared" si="33"/>
        <v>92.850000381469727</v>
      </c>
      <c r="AC157" s="29">
        <f t="shared" si="32"/>
        <v>75.2</v>
      </c>
      <c r="AD157" s="25">
        <f>AD156+(AD165-AD155)/10</f>
        <v>12.58333339691162</v>
      </c>
      <c r="AE157" s="31">
        <f>IFERROR(ROUND((ROUNDDOWN(AD157,0)*12)+IFERROR(VLOOKUP(ROUND(AD157-(ROUNDDOWN(AD157,0)),1),_Esperanzas!$R$5:$S$18,2,TRUE),0),0),12)</f>
        <v>151</v>
      </c>
      <c r="AF157" s="25">
        <f t="shared" si="35"/>
        <v>87.783333396911615</v>
      </c>
      <c r="AG157" s="25">
        <f>AG156+(AG165-AG155)/10</f>
        <v>15.649999809265136</v>
      </c>
      <c r="AH157" s="31">
        <f>IFERROR(ROUND((ROUNDDOWN(AG157,0)*12)+IFERROR(VLOOKUP(ROUND(AG157-(ROUNDDOWN(AG157,0)),1),_Esperanzas!$R$5:$S$18,2,TRUE),0),0),12)</f>
        <v>187</v>
      </c>
      <c r="AI157" s="26">
        <f t="shared" si="36"/>
        <v>90.849999809265142</v>
      </c>
    </row>
    <row r="158" spans="8:35" x14ac:dyDescent="0.25">
      <c r="H158" s="30">
        <f t="shared" si="31"/>
        <v>75.3</v>
      </c>
      <c r="I158" s="28">
        <f>I157+(I165-I155)/10</f>
        <v>14.50000009536743</v>
      </c>
      <c r="J158" s="32">
        <f>IFERROR(ROUND((ROUNDDOWN(I158,0)*12)+IFERROR(VLOOKUP(ROUND(I158-(ROUNDDOWN(I158,0)),1),_Esperanzas!$R$5:$S$18,2,TRUE),0),0),12)</f>
        <v>174</v>
      </c>
      <c r="K158" s="28">
        <f t="shared" si="34"/>
        <v>89.800000095367423</v>
      </c>
      <c r="L158" s="28">
        <f>L157+(L165-L155)/10</f>
        <v>17.55833358764648</v>
      </c>
      <c r="M158" s="32">
        <f>IFERROR(ROUND((ROUNDDOWN(L158,0)*12)+IFERROR(VLOOKUP(ROUND(L158-(ROUNDDOWN(L158,0)),1),_Esperanzas!$R$5:$S$18,2,TRUE),0),0),12)</f>
        <v>211</v>
      </c>
      <c r="N158" s="28">
        <f t="shared" si="33"/>
        <v>92.858333587646484</v>
      </c>
      <c r="AC158" s="30">
        <f t="shared" si="32"/>
        <v>75.3</v>
      </c>
      <c r="AD158" s="28">
        <f>AD157+(AD165-AD155)/10</f>
        <v>12.50000009536743</v>
      </c>
      <c r="AE158" s="32">
        <f>IFERROR(ROUND((ROUNDDOWN(AD158,0)*12)+IFERROR(VLOOKUP(ROUND(AD158-(ROUNDDOWN(AD158,0)),1),_Esperanzas!$R$5:$S$18,2,TRUE),0),0),12)</f>
        <v>150</v>
      </c>
      <c r="AF158" s="28">
        <f t="shared" si="35"/>
        <v>87.800000095367423</v>
      </c>
      <c r="AG158" s="28">
        <f>AG157+(AG165-AG155)/10</f>
        <v>15.558333206176757</v>
      </c>
      <c r="AH158" s="32">
        <f>IFERROR(ROUND((ROUNDDOWN(AG158,0)*12)+IFERROR(VLOOKUP(ROUND(AG158-(ROUNDDOWN(AG158,0)),1),_Esperanzas!$R$5:$S$18,2,TRUE),0),0),12)</f>
        <v>187</v>
      </c>
      <c r="AI158" s="28">
        <f t="shared" si="36"/>
        <v>90.858333206176752</v>
      </c>
    </row>
    <row r="159" spans="8:35" x14ac:dyDescent="0.25">
      <c r="H159" s="29">
        <f t="shared" si="31"/>
        <v>75.400000000000006</v>
      </c>
      <c r="I159" s="25">
        <f>I158+(I165-I155)/10</f>
        <v>14.416666793823239</v>
      </c>
      <c r="J159" s="31">
        <f>IFERROR(ROUND((ROUNDDOWN(I159,0)*12)+IFERROR(VLOOKUP(ROUND(I159-(ROUNDDOWN(I159,0)),1),_Esperanzas!$R$5:$S$18,2,TRUE),0),0),12)</f>
        <v>172</v>
      </c>
      <c r="K159" s="25">
        <f t="shared" si="34"/>
        <v>89.816666793823245</v>
      </c>
      <c r="L159" s="25">
        <f>L158+(L165-L155)/10</f>
        <v>17.466666793823237</v>
      </c>
      <c r="M159" s="31">
        <f>IFERROR(ROUND((ROUNDDOWN(L159,0)*12)+IFERROR(VLOOKUP(ROUND(L159-(ROUNDDOWN(L159,0)),1),_Esperanzas!$R$5:$S$18,2,TRUE),0),0),12)</f>
        <v>210</v>
      </c>
      <c r="N159" s="26">
        <f t="shared" si="33"/>
        <v>92.866666793823242</v>
      </c>
      <c r="AC159" s="29">
        <f t="shared" si="32"/>
        <v>75.400000000000006</v>
      </c>
      <c r="AD159" s="25">
        <f>AD158+(AD165-AD155)/10</f>
        <v>12.416666793823239</v>
      </c>
      <c r="AE159" s="31">
        <f>IFERROR(ROUND((ROUNDDOWN(AD159,0)*12)+IFERROR(VLOOKUP(ROUND(AD159-(ROUNDDOWN(AD159,0)),1),_Esperanzas!$R$5:$S$18,2,TRUE),0),0),12)</f>
        <v>148</v>
      </c>
      <c r="AF159" s="25">
        <f t="shared" si="35"/>
        <v>87.816666793823245</v>
      </c>
      <c r="AG159" s="25">
        <f>AG158+(AG165-AG155)/10</f>
        <v>15.466666603088377</v>
      </c>
      <c r="AH159" s="31">
        <f>IFERROR(ROUND((ROUNDDOWN(AG159,0)*12)+IFERROR(VLOOKUP(ROUND(AG159-(ROUNDDOWN(AG159,0)),1),_Esperanzas!$R$5:$S$18,2,TRUE),0),0),12)</f>
        <v>186</v>
      </c>
      <c r="AI159" s="26">
        <f t="shared" si="36"/>
        <v>90.86666660308839</v>
      </c>
    </row>
    <row r="160" spans="8:35" x14ac:dyDescent="0.25">
      <c r="H160" s="30">
        <f t="shared" si="31"/>
        <v>75.5</v>
      </c>
      <c r="I160" s="28">
        <f>I159+(I165-I155)/10</f>
        <v>14.333333492279049</v>
      </c>
      <c r="J160" s="32">
        <f>IFERROR(ROUND((ROUNDDOWN(I160,0)*12)+IFERROR(VLOOKUP(ROUND(I160-(ROUNDDOWN(I160,0)),1),_Esperanzas!$R$5:$S$18,2,TRUE),0),0),12)</f>
        <v>171</v>
      </c>
      <c r="K160" s="28">
        <f t="shared" si="34"/>
        <v>89.833333492279053</v>
      </c>
      <c r="L160" s="28">
        <f>L159+(L165-L155)/10</f>
        <v>17.374999999999993</v>
      </c>
      <c r="M160" s="32">
        <f>IFERROR(ROUND((ROUNDDOWN(L160,0)*12)+IFERROR(VLOOKUP(ROUND(L160-(ROUNDDOWN(L160,0)),1),_Esperanzas!$R$5:$S$18,2,TRUE),0),0),12)</f>
        <v>208</v>
      </c>
      <c r="N160" s="28">
        <f t="shared" si="33"/>
        <v>92.875</v>
      </c>
      <c r="AC160" s="30">
        <f t="shared" si="32"/>
        <v>75.5</v>
      </c>
      <c r="AD160" s="28">
        <f>AD159+(AD165-AD155)/10</f>
        <v>12.333333492279049</v>
      </c>
      <c r="AE160" s="32">
        <f>IFERROR(ROUND((ROUNDDOWN(AD160,0)*12)+IFERROR(VLOOKUP(ROUND(AD160-(ROUNDDOWN(AD160,0)),1),_Esperanzas!$R$5:$S$18,2,TRUE),0),0),12)</f>
        <v>147</v>
      </c>
      <c r="AF160" s="28">
        <f t="shared" si="35"/>
        <v>87.833333492279053</v>
      </c>
      <c r="AG160" s="28">
        <f>AG159+(AG165-AG155)/10</f>
        <v>15.374999999999998</v>
      </c>
      <c r="AH160" s="32">
        <f>IFERROR(ROUND((ROUNDDOWN(AG160,0)*12)+IFERROR(VLOOKUP(ROUND(AG160-(ROUNDDOWN(AG160,0)),1),_Esperanzas!$R$5:$S$18,2,TRUE),0),0),12)</f>
        <v>184</v>
      </c>
      <c r="AI160" s="28">
        <f t="shared" si="36"/>
        <v>90.875</v>
      </c>
    </row>
    <row r="161" spans="8:35" x14ac:dyDescent="0.25">
      <c r="H161" s="29">
        <f t="shared" si="31"/>
        <v>75.599999999999994</v>
      </c>
      <c r="I161" s="25">
        <f>I160+(I165-I155)/10</f>
        <v>14.250000190734859</v>
      </c>
      <c r="J161" s="31">
        <f>IFERROR(ROUND((ROUNDDOWN(I161,0)*12)+IFERROR(VLOOKUP(ROUND(I161-(ROUNDDOWN(I161,0)),1),_Esperanzas!$R$5:$S$18,2,TRUE),0),0),12)</f>
        <v>171</v>
      </c>
      <c r="K161" s="25">
        <f t="shared" si="34"/>
        <v>89.850000190734846</v>
      </c>
      <c r="L161" s="25">
        <f>L160+(L165-L155)/10</f>
        <v>17.283333206176749</v>
      </c>
      <c r="M161" s="31">
        <f>IFERROR(ROUND((ROUNDDOWN(L161,0)*12)+IFERROR(VLOOKUP(ROUND(L161-(ROUNDDOWN(L161,0)),1),_Esperanzas!$R$5:$S$18,2,TRUE),0),0),12)</f>
        <v>207</v>
      </c>
      <c r="N161" s="26">
        <f t="shared" si="33"/>
        <v>92.883333206176744</v>
      </c>
      <c r="AC161" s="29">
        <f t="shared" si="32"/>
        <v>75.599999999999994</v>
      </c>
      <c r="AD161" s="25">
        <f>AD160+(AD165-AD155)/10</f>
        <v>12.250000190734859</v>
      </c>
      <c r="AE161" s="31">
        <f>IFERROR(ROUND((ROUNDDOWN(AD161,0)*12)+IFERROR(VLOOKUP(ROUND(AD161-(ROUNDDOWN(AD161,0)),1),_Esperanzas!$R$5:$S$18,2,TRUE),0),0),12)</f>
        <v>147</v>
      </c>
      <c r="AF161" s="25">
        <f t="shared" si="35"/>
        <v>87.850000190734846</v>
      </c>
      <c r="AG161" s="25">
        <f>AG160+(AG165-AG155)/10</f>
        <v>15.283333396911619</v>
      </c>
      <c r="AH161" s="31">
        <f>IFERROR(ROUND((ROUNDDOWN(AG161,0)*12)+IFERROR(VLOOKUP(ROUND(AG161-(ROUNDDOWN(AG161,0)),1),_Esperanzas!$R$5:$S$18,2,TRUE),0),0),12)</f>
        <v>183</v>
      </c>
      <c r="AI161" s="26">
        <f t="shared" si="36"/>
        <v>90.88333339691161</v>
      </c>
    </row>
    <row r="162" spans="8:35" x14ac:dyDescent="0.25">
      <c r="H162" s="30">
        <f t="shared" si="31"/>
        <v>75.7</v>
      </c>
      <c r="I162" s="28">
        <f>I161+(I165-I155)/10</f>
        <v>14.166666889190669</v>
      </c>
      <c r="J162" s="32">
        <f>IFERROR(ROUND((ROUNDDOWN(I162,0)*12)+IFERROR(VLOOKUP(ROUND(I162-(ROUNDDOWN(I162,0)),1),_Esperanzas!$R$5:$S$18,2,TRUE),0),0),12)</f>
        <v>170</v>
      </c>
      <c r="K162" s="28">
        <f t="shared" si="34"/>
        <v>89.866666889190668</v>
      </c>
      <c r="L162" s="28">
        <f>L161+(L165-L155)/10</f>
        <v>17.191666412353506</v>
      </c>
      <c r="M162" s="32">
        <f>IFERROR(ROUND((ROUNDDOWN(L162,0)*12)+IFERROR(VLOOKUP(ROUND(L162-(ROUNDDOWN(L162,0)),1),_Esperanzas!$R$5:$S$18,2,TRUE),0),0),12)</f>
        <v>206</v>
      </c>
      <c r="N162" s="28">
        <f t="shared" si="33"/>
        <v>92.891666412353516</v>
      </c>
      <c r="AC162" s="30">
        <f t="shared" si="32"/>
        <v>75.7</v>
      </c>
      <c r="AD162" s="28">
        <f>AD161+(AD165-AD155)/10</f>
        <v>12.166666889190669</v>
      </c>
      <c r="AE162" s="32">
        <f>IFERROR(ROUND((ROUNDDOWN(AD162,0)*12)+IFERROR(VLOOKUP(ROUND(AD162-(ROUNDDOWN(AD162,0)),1),_Esperanzas!$R$5:$S$18,2,TRUE),0),0),12)</f>
        <v>146</v>
      </c>
      <c r="AF162" s="28">
        <f t="shared" si="35"/>
        <v>87.866666889190668</v>
      </c>
      <c r="AG162" s="28">
        <f>AG161+(AG165-AG155)/10</f>
        <v>15.19166679382324</v>
      </c>
      <c r="AH162" s="32">
        <f>IFERROR(ROUND((ROUNDDOWN(AG162,0)*12)+IFERROR(VLOOKUP(ROUND(AG162-(ROUNDDOWN(AG162,0)),1),_Esperanzas!$R$5:$S$18,2,TRUE),0),0),12)</f>
        <v>182</v>
      </c>
      <c r="AI162" s="28">
        <f t="shared" si="36"/>
        <v>90.891666793823248</v>
      </c>
    </row>
    <row r="163" spans="8:35" x14ac:dyDescent="0.25">
      <c r="H163" s="29">
        <f t="shared" si="31"/>
        <v>75.8</v>
      </c>
      <c r="I163" s="25">
        <f>I162+(I165-I155)/10</f>
        <v>14.083333587646479</v>
      </c>
      <c r="J163" s="31">
        <f>IFERROR(ROUND((ROUNDDOWN(I163,0)*12)+IFERROR(VLOOKUP(ROUND(I163-(ROUNDDOWN(I163,0)),1),_Esperanzas!$R$5:$S$18,2,TRUE),0),0),12)</f>
        <v>169</v>
      </c>
      <c r="K163" s="25">
        <f t="shared" si="34"/>
        <v>89.883333587646476</v>
      </c>
      <c r="L163" s="25">
        <f>L162+(L165-L155)/10</f>
        <v>17.099999618530262</v>
      </c>
      <c r="M163" s="31">
        <f>IFERROR(ROUND((ROUNDDOWN(L163,0)*12)+IFERROR(VLOOKUP(ROUND(L163-(ROUNDDOWN(L163,0)),1),_Esperanzas!$R$5:$S$18,2,TRUE),0),0),12)</f>
        <v>205</v>
      </c>
      <c r="N163" s="26">
        <f t="shared" si="33"/>
        <v>92.899999618530259</v>
      </c>
      <c r="AC163" s="29">
        <f t="shared" si="32"/>
        <v>75.8</v>
      </c>
      <c r="AD163" s="25">
        <f>AD162+(AD165-AD155)/10</f>
        <v>12.083333587646479</v>
      </c>
      <c r="AE163" s="31">
        <f>IFERROR(ROUND((ROUNDDOWN(AD163,0)*12)+IFERROR(VLOOKUP(ROUND(AD163-(ROUNDDOWN(AD163,0)),1),_Esperanzas!$R$5:$S$18,2,TRUE),0),0),12)</f>
        <v>145</v>
      </c>
      <c r="AF163" s="25">
        <f t="shared" si="35"/>
        <v>87.883333587646476</v>
      </c>
      <c r="AG163" s="25">
        <f>AG162+(AG165-AG155)/10</f>
        <v>15.10000019073486</v>
      </c>
      <c r="AH163" s="31">
        <f>IFERROR(ROUND((ROUNDDOWN(AG163,0)*12)+IFERROR(VLOOKUP(ROUND(AG163-(ROUNDDOWN(AG163,0)),1),_Esperanzas!$R$5:$S$18,2,TRUE),0),0),12)</f>
        <v>181</v>
      </c>
      <c r="AI163" s="26">
        <f t="shared" si="36"/>
        <v>90.900000190734858</v>
      </c>
    </row>
    <row r="164" spans="8:35" x14ac:dyDescent="0.25">
      <c r="H164" s="30">
        <f t="shared" si="31"/>
        <v>75.900000000000006</v>
      </c>
      <c r="I164" s="28">
        <f>I163+(I165-I155)/10</f>
        <v>14.000000286102289</v>
      </c>
      <c r="J164" s="32">
        <f>IFERROR(ROUND((ROUNDDOWN(I164,0)*12)+IFERROR(VLOOKUP(ROUND(I164-(ROUNDDOWN(I164,0)),1),_Esperanzas!$R$5:$S$18,2,TRUE),0),0),12)</f>
        <v>168</v>
      </c>
      <c r="K164" s="28">
        <f t="shared" si="34"/>
        <v>89.900000286102298</v>
      </c>
      <c r="L164" s="28">
        <f>L163+(L165-L155)/10</f>
        <v>17.008332824707018</v>
      </c>
      <c r="M164" s="32">
        <f>IFERROR(ROUND((ROUNDDOWN(L164,0)*12)+IFERROR(VLOOKUP(ROUND(L164-(ROUNDDOWN(L164,0)),1),_Esperanzas!$R$5:$S$18,2,TRUE),0),0),12)</f>
        <v>204</v>
      </c>
      <c r="N164" s="28">
        <f t="shared" si="33"/>
        <v>92.908332824707031</v>
      </c>
      <c r="AC164" s="30">
        <f t="shared" si="32"/>
        <v>75.900000000000006</v>
      </c>
      <c r="AD164" s="28">
        <f>AD163+(AD165-AD155)/10</f>
        <v>12.000000286102289</v>
      </c>
      <c r="AE164" s="32">
        <f>IFERROR(ROUND((ROUNDDOWN(AD164,0)*12)+IFERROR(VLOOKUP(ROUND(AD164-(ROUNDDOWN(AD164,0)),1),_Esperanzas!$R$5:$S$18,2,TRUE),0),0),12)</f>
        <v>144</v>
      </c>
      <c r="AF164" s="28">
        <f t="shared" si="35"/>
        <v>87.900000286102298</v>
      </c>
      <c r="AG164" s="28">
        <f>AG163+(AG165-AG155)/10</f>
        <v>15.008333587646481</v>
      </c>
      <c r="AH164" s="32">
        <f>IFERROR(ROUND((ROUNDDOWN(AG164,0)*12)+IFERROR(VLOOKUP(ROUND(AG164-(ROUNDDOWN(AG164,0)),1),_Esperanzas!$R$5:$S$18,2,TRUE),0),0),12)</f>
        <v>180</v>
      </c>
      <c r="AI164" s="28">
        <f t="shared" si="36"/>
        <v>90.908333587646482</v>
      </c>
    </row>
    <row r="165" spans="8:35" x14ac:dyDescent="0.25">
      <c r="H165" s="29">
        <f t="shared" si="31"/>
        <v>76</v>
      </c>
      <c r="I165" s="25">
        <f>VLOOKUP($H165,$B$5:$F$55,2,0)</f>
        <v>13.916666984558105</v>
      </c>
      <c r="J165" s="31">
        <f>IFERROR(ROUND((ROUNDDOWN(I165,0)*12)+IFERROR(VLOOKUP(ROUND(I165-(ROUNDDOWN(I165,0)),1),_Esperanzas!$R$5:$S$18,2,TRUE),0),0),12)</f>
        <v>166</v>
      </c>
      <c r="K165" s="25">
        <f t="shared" si="34"/>
        <v>89.916666984558105</v>
      </c>
      <c r="L165" s="25">
        <f>VLOOKUP($H165,$B$5:$F$55,4,0)</f>
        <v>16.916666030883789</v>
      </c>
      <c r="M165" s="31">
        <f>IFERROR(ROUND((ROUNDDOWN(L165,0)*12)+IFERROR(VLOOKUP(ROUND(L165-(ROUNDDOWN(L165,0)),1),_Esperanzas!$R$5:$S$18,2,TRUE),0),0),12)</f>
        <v>202</v>
      </c>
      <c r="N165" s="26">
        <f t="shared" si="33"/>
        <v>92.916666030883789</v>
      </c>
      <c r="AC165" s="29">
        <f t="shared" si="32"/>
        <v>76</v>
      </c>
      <c r="AD165" s="25">
        <f>VLOOKUP($AC165,$W$5:$AA$55,2,0)</f>
        <v>11.916666984558105</v>
      </c>
      <c r="AE165" s="31">
        <f>IFERROR(ROUND((ROUNDDOWN(AD165,0)*12)+IFERROR(VLOOKUP(ROUND(AD165-(ROUNDDOWN(AD165,0)),1),_Esperanzas!$R$5:$S$18,2,TRUE),0),0),12)</f>
        <v>142</v>
      </c>
      <c r="AF165" s="25">
        <f t="shared" si="35"/>
        <v>87.916666984558105</v>
      </c>
      <c r="AG165" s="25">
        <f>VLOOKUP($AC165,$W$5:$AA$55,4,0)</f>
        <v>14.916666984558105</v>
      </c>
      <c r="AH165" s="31">
        <f>IFERROR(ROUND((ROUNDDOWN(AG165,0)*12)+IFERROR(VLOOKUP(ROUND(AG165-(ROUNDDOWN(AG165,0)),1),_Esperanzas!$R$5:$S$18,2,TRUE),0),0),12)</f>
        <v>178</v>
      </c>
      <c r="AI165" s="26">
        <f t="shared" si="36"/>
        <v>90.916666984558105</v>
      </c>
    </row>
    <row r="166" spans="8:35" x14ac:dyDescent="0.25">
      <c r="H166" s="30">
        <f t="shared" si="31"/>
        <v>76.099999999999994</v>
      </c>
      <c r="I166" s="28">
        <f>I165+(I175-I165)/10</f>
        <v>13.833333587646484</v>
      </c>
      <c r="J166" s="32">
        <f>IFERROR(ROUND((ROUNDDOWN(I166,0)*12)+IFERROR(VLOOKUP(ROUND(I166-(ROUNDDOWN(I166,0)),1),_Esperanzas!$R$5:$S$18,2,TRUE),0),0),12)</f>
        <v>165</v>
      </c>
      <c r="K166" s="28">
        <f t="shared" si="34"/>
        <v>89.933333587646473</v>
      </c>
      <c r="L166" s="28">
        <f>L165+(L175-L165)/10</f>
        <v>16.824999427795412</v>
      </c>
      <c r="M166" s="32">
        <f>IFERROR(ROUND((ROUNDDOWN(L166,0)*12)+IFERROR(VLOOKUP(ROUND(L166-(ROUNDDOWN(L166,0)),1),_Esperanzas!$R$5:$S$18,2,TRUE),0),0),12)</f>
        <v>201</v>
      </c>
      <c r="N166" s="28">
        <f t="shared" si="33"/>
        <v>92.924999427795399</v>
      </c>
      <c r="AC166" s="30">
        <f t="shared" si="32"/>
        <v>76.099999999999994</v>
      </c>
      <c r="AD166" s="28">
        <f>AD165+(AD175-AD165)/10</f>
        <v>11.841666984558106</v>
      </c>
      <c r="AE166" s="32">
        <f>IFERROR(ROUND((ROUNDDOWN(AD166,0)*12)+IFERROR(VLOOKUP(ROUND(AD166-(ROUNDDOWN(AD166,0)),1),_Esperanzas!$R$5:$S$18,2,TRUE),0),0),12)</f>
        <v>141</v>
      </c>
      <c r="AF166" s="28">
        <f t="shared" si="35"/>
        <v>87.941666984558097</v>
      </c>
      <c r="AG166" s="28">
        <f>AG165+(AG175-AG165)/10</f>
        <v>14.825000286102295</v>
      </c>
      <c r="AH166" s="32">
        <f>IFERROR(ROUND((ROUNDDOWN(AG166,0)*12)+IFERROR(VLOOKUP(ROUND(AG166-(ROUNDDOWN(AG166,0)),1),_Esperanzas!$R$5:$S$18,2,TRUE),0),0),12)</f>
        <v>177</v>
      </c>
      <c r="AI166" s="28">
        <f t="shared" si="36"/>
        <v>90.925000286102289</v>
      </c>
    </row>
    <row r="167" spans="8:35" x14ac:dyDescent="0.25">
      <c r="H167" s="29">
        <f t="shared" si="31"/>
        <v>76.2</v>
      </c>
      <c r="I167" s="25">
        <f>I166+(I175-I165)/10</f>
        <v>13.750000190734863</v>
      </c>
      <c r="J167" s="31">
        <f>IFERROR(ROUND((ROUNDDOWN(I167,0)*12)+IFERROR(VLOOKUP(ROUND(I167-(ROUNDDOWN(I167,0)),1),_Esperanzas!$R$5:$S$18,2,TRUE),0),0),12)</f>
        <v>165</v>
      </c>
      <c r="K167" s="25">
        <f t="shared" si="34"/>
        <v>89.950000190734869</v>
      </c>
      <c r="L167" s="25">
        <f>L166+(L175-L165)/10</f>
        <v>16.733332824707034</v>
      </c>
      <c r="M167" s="31">
        <f>IFERROR(ROUND((ROUNDDOWN(L167,0)*12)+IFERROR(VLOOKUP(ROUND(L167-(ROUNDDOWN(L167,0)),1),_Esperanzas!$R$5:$S$18,2,TRUE),0),0),12)</f>
        <v>200</v>
      </c>
      <c r="N167" s="26">
        <f t="shared" si="33"/>
        <v>92.933332824707037</v>
      </c>
      <c r="AC167" s="29">
        <f t="shared" si="32"/>
        <v>76.2</v>
      </c>
      <c r="AD167" s="25">
        <f>AD166+(AD175-AD165)/10</f>
        <v>11.766666984558107</v>
      </c>
      <c r="AE167" s="31">
        <f>IFERROR(ROUND((ROUNDDOWN(AD167,0)*12)+IFERROR(VLOOKUP(ROUND(AD167-(ROUNDDOWN(AD167,0)),1),_Esperanzas!$R$5:$S$18,2,TRUE),0),0),12)</f>
        <v>141</v>
      </c>
      <c r="AF167" s="25">
        <f t="shared" si="35"/>
        <v>87.966666984558117</v>
      </c>
      <c r="AG167" s="25">
        <f>AG166+(AG175-AG165)/10</f>
        <v>14.733333587646484</v>
      </c>
      <c r="AH167" s="31">
        <f>IFERROR(ROUND((ROUNDDOWN(AG167,0)*12)+IFERROR(VLOOKUP(ROUND(AG167-(ROUNDDOWN(AG167,0)),1),_Esperanzas!$R$5:$S$18,2,TRUE),0),0),12)</f>
        <v>176</v>
      </c>
      <c r="AI167" s="26">
        <f t="shared" si="36"/>
        <v>90.933333587646487</v>
      </c>
    </row>
    <row r="168" spans="8:35" x14ac:dyDescent="0.25">
      <c r="H168" s="30">
        <f t="shared" si="31"/>
        <v>76.3</v>
      </c>
      <c r="I168" s="28">
        <f>I167+(I175-I165)/10</f>
        <v>13.666666793823241</v>
      </c>
      <c r="J168" s="32">
        <f>IFERROR(ROUND((ROUNDDOWN(I168,0)*12)+IFERROR(VLOOKUP(ROUND(I168-(ROUNDDOWN(I168,0)),1),_Esperanzas!$R$5:$S$18,2,TRUE),0),0),12)</f>
        <v>164</v>
      </c>
      <c r="K168" s="28">
        <f t="shared" si="34"/>
        <v>89.966666793823237</v>
      </c>
      <c r="L168" s="28">
        <f>L167+(L175-L165)/10</f>
        <v>16.641666221618657</v>
      </c>
      <c r="M168" s="32">
        <f>IFERROR(ROUND((ROUNDDOWN(L168,0)*12)+IFERROR(VLOOKUP(ROUND(L168-(ROUNDDOWN(L168,0)),1),_Esperanzas!$R$5:$S$18,2,TRUE),0),0),12)</f>
        <v>199</v>
      </c>
      <c r="N168" s="28">
        <f t="shared" si="33"/>
        <v>92.941666221618647</v>
      </c>
      <c r="AC168" s="30">
        <f t="shared" si="32"/>
        <v>76.3</v>
      </c>
      <c r="AD168" s="28">
        <f>AD167+(AD175-AD165)/10</f>
        <v>11.691666984558108</v>
      </c>
      <c r="AE168" s="32">
        <f>IFERROR(ROUND((ROUNDDOWN(AD168,0)*12)+IFERROR(VLOOKUP(ROUND(AD168-(ROUNDDOWN(AD168,0)),1),_Esperanzas!$R$5:$S$18,2,TRUE),0),0),12)</f>
        <v>140</v>
      </c>
      <c r="AF168" s="28">
        <f t="shared" si="35"/>
        <v>87.991666984558108</v>
      </c>
      <c r="AG168" s="28">
        <f>AG167+(AG175-AG165)/10</f>
        <v>14.641666889190674</v>
      </c>
      <c r="AH168" s="32">
        <f>IFERROR(ROUND((ROUNDDOWN(AG168,0)*12)+IFERROR(VLOOKUP(ROUND(AG168-(ROUNDDOWN(AG168,0)),1),_Esperanzas!$R$5:$S$18,2,TRUE),0),0),12)</f>
        <v>175</v>
      </c>
      <c r="AI168" s="28">
        <f t="shared" si="36"/>
        <v>90.941666889190671</v>
      </c>
    </row>
    <row r="169" spans="8:35" x14ac:dyDescent="0.25">
      <c r="H169" s="29">
        <f t="shared" si="31"/>
        <v>76.400000000000006</v>
      </c>
      <c r="I169" s="25">
        <f>I168+(I175-I165)/10</f>
        <v>13.58333339691162</v>
      </c>
      <c r="J169" s="31">
        <f>IFERROR(ROUND((ROUNDDOWN(I169,0)*12)+IFERROR(VLOOKUP(ROUND(I169-(ROUNDDOWN(I169,0)),1),_Esperanzas!$R$5:$S$18,2,TRUE),0),0),12)</f>
        <v>163</v>
      </c>
      <c r="K169" s="25">
        <f t="shared" si="34"/>
        <v>89.983333396911632</v>
      </c>
      <c r="L169" s="25">
        <f>L168+(L175-L165)/10</f>
        <v>16.549999618530279</v>
      </c>
      <c r="M169" s="31">
        <f>IFERROR(ROUND((ROUNDDOWN(L169,0)*12)+IFERROR(VLOOKUP(ROUND(L169-(ROUNDDOWN(L169,0)),1),_Esperanzas!$R$5:$S$18,2,TRUE),0),0),12)</f>
        <v>198</v>
      </c>
      <c r="N169" s="26">
        <f t="shared" si="33"/>
        <v>92.949999618530285</v>
      </c>
      <c r="AC169" s="29">
        <f t="shared" si="32"/>
        <v>76.400000000000006</v>
      </c>
      <c r="AD169" s="25">
        <f>AD168+(AD175-AD165)/10</f>
        <v>11.616666984558108</v>
      </c>
      <c r="AE169" s="31">
        <f>IFERROR(ROUND((ROUNDDOWN(AD169,0)*12)+IFERROR(VLOOKUP(ROUND(AD169-(ROUNDDOWN(AD169,0)),1),_Esperanzas!$R$5:$S$18,2,TRUE),0),0),12)</f>
        <v>139</v>
      </c>
      <c r="AF169" s="25">
        <f t="shared" si="35"/>
        <v>88.016666984558114</v>
      </c>
      <c r="AG169" s="25">
        <f>AG168+(AG175-AG165)/10</f>
        <v>14.550000190734863</v>
      </c>
      <c r="AH169" s="31">
        <f>IFERROR(ROUND((ROUNDDOWN(AG169,0)*12)+IFERROR(VLOOKUP(ROUND(AG169-(ROUNDDOWN(AG169,0)),1),_Esperanzas!$R$5:$S$18,2,TRUE),0),0),12)</f>
        <v>175</v>
      </c>
      <c r="AI169" s="26">
        <f t="shared" si="36"/>
        <v>90.950000190734869</v>
      </c>
    </row>
    <row r="170" spans="8:35" x14ac:dyDescent="0.25">
      <c r="H170" s="30">
        <f t="shared" si="31"/>
        <v>76.5</v>
      </c>
      <c r="I170" s="28">
        <f>I169+(I175-I165)/10</f>
        <v>13.499999999999998</v>
      </c>
      <c r="J170" s="32">
        <f>IFERROR(ROUND((ROUNDDOWN(I170,0)*12)+IFERROR(VLOOKUP(ROUND(I170-(ROUNDDOWN(I170,0)),1),_Esperanzas!$R$5:$S$18,2,TRUE),0),0),12)</f>
        <v>162</v>
      </c>
      <c r="K170" s="28">
        <f t="shared" si="34"/>
        <v>90</v>
      </c>
      <c r="L170" s="28">
        <f>L169+(L175-L165)/10</f>
        <v>16.458333015441902</v>
      </c>
      <c r="M170" s="32">
        <f>IFERROR(ROUND((ROUNDDOWN(L170,0)*12)+IFERROR(VLOOKUP(ROUND(L170-(ROUNDDOWN(L170,0)),1),_Esperanzas!$R$5:$S$18,2,TRUE),0),0),12)</f>
        <v>198</v>
      </c>
      <c r="N170" s="28">
        <f t="shared" si="33"/>
        <v>92.958333015441895</v>
      </c>
      <c r="AC170" s="30">
        <f t="shared" si="32"/>
        <v>76.5</v>
      </c>
      <c r="AD170" s="28">
        <f>AD169+(AD175-AD165)/10</f>
        <v>11.541666984558109</v>
      </c>
      <c r="AE170" s="32">
        <f>IFERROR(ROUND((ROUNDDOWN(AD170,0)*12)+IFERROR(VLOOKUP(ROUND(AD170-(ROUNDDOWN(AD170,0)),1),_Esperanzas!$R$5:$S$18,2,TRUE),0),0),12)</f>
        <v>138</v>
      </c>
      <c r="AF170" s="28">
        <f t="shared" si="35"/>
        <v>88.041666984558105</v>
      </c>
      <c r="AG170" s="28">
        <f>AG169+(AG175-AG165)/10</f>
        <v>14.458333492279053</v>
      </c>
      <c r="AH170" s="32">
        <f>IFERROR(ROUND((ROUNDDOWN(AG170,0)*12)+IFERROR(VLOOKUP(ROUND(AG170-(ROUNDDOWN(AG170,0)),1),_Esperanzas!$R$5:$S$18,2,TRUE),0),0),12)</f>
        <v>174</v>
      </c>
      <c r="AI170" s="28">
        <f t="shared" si="36"/>
        <v>90.958333492279053</v>
      </c>
    </row>
    <row r="171" spans="8:35" x14ac:dyDescent="0.25">
      <c r="H171" s="29">
        <f t="shared" si="31"/>
        <v>76.599999999999994</v>
      </c>
      <c r="I171" s="25">
        <f>I170+(I175-I165)/10</f>
        <v>13.416666603088377</v>
      </c>
      <c r="J171" s="31">
        <f>IFERROR(ROUND((ROUNDDOWN(I171,0)*12)+IFERROR(VLOOKUP(ROUND(I171-(ROUNDDOWN(I171,0)),1),_Esperanzas!$R$5:$S$18,2,TRUE),0),0),12)</f>
        <v>160</v>
      </c>
      <c r="K171" s="25">
        <f t="shared" si="34"/>
        <v>90.016666603088368</v>
      </c>
      <c r="L171" s="25">
        <f>L170+(L175-L165)/10</f>
        <v>16.366666412353524</v>
      </c>
      <c r="M171" s="31">
        <f>IFERROR(ROUND((ROUNDDOWN(L171,0)*12)+IFERROR(VLOOKUP(ROUND(L171-(ROUNDDOWN(L171,0)),1),_Esperanzas!$R$5:$S$18,2,TRUE),0),0),12)</f>
        <v>196</v>
      </c>
      <c r="N171" s="26">
        <f t="shared" si="33"/>
        <v>92.966666412353518</v>
      </c>
      <c r="AC171" s="29">
        <f t="shared" si="32"/>
        <v>76.599999999999994</v>
      </c>
      <c r="AD171" s="25">
        <f>AD170+(AD175-AD165)/10</f>
        <v>11.46666698455811</v>
      </c>
      <c r="AE171" s="31">
        <f>IFERROR(ROUND((ROUNDDOWN(AD171,0)*12)+IFERROR(VLOOKUP(ROUND(AD171-(ROUNDDOWN(AD171,0)),1),_Esperanzas!$R$5:$S$18,2,TRUE),0),0),12)</f>
        <v>138</v>
      </c>
      <c r="AF171" s="25">
        <f t="shared" si="35"/>
        <v>88.066666984558111</v>
      </c>
      <c r="AG171" s="25">
        <f>AG170+(AG175-AG165)/10</f>
        <v>14.366666793823242</v>
      </c>
      <c r="AH171" s="31">
        <f>IFERROR(ROUND((ROUNDDOWN(AG171,0)*12)+IFERROR(VLOOKUP(ROUND(AG171-(ROUNDDOWN(AG171,0)),1),_Esperanzas!$R$5:$S$18,2,TRUE),0),0),12)</f>
        <v>172</v>
      </c>
      <c r="AI171" s="26">
        <f t="shared" si="36"/>
        <v>90.966666793823237</v>
      </c>
    </row>
    <row r="172" spans="8:35" x14ac:dyDescent="0.25">
      <c r="H172" s="30">
        <f t="shared" si="31"/>
        <v>76.7</v>
      </c>
      <c r="I172" s="28">
        <f>I171+(I175-I165)/10</f>
        <v>13.333333206176755</v>
      </c>
      <c r="J172" s="32">
        <f>IFERROR(ROUND((ROUNDDOWN(I172,0)*12)+IFERROR(VLOOKUP(ROUND(I172-(ROUNDDOWN(I172,0)),1),_Esperanzas!$R$5:$S$18,2,TRUE),0),0),12)</f>
        <v>159</v>
      </c>
      <c r="K172" s="28">
        <f t="shared" si="34"/>
        <v>90.033333206176763</v>
      </c>
      <c r="L172" s="28">
        <f>L171+(L175-L165)/10</f>
        <v>16.274999809265147</v>
      </c>
      <c r="M172" s="32">
        <f>IFERROR(ROUND((ROUNDDOWN(L172,0)*12)+IFERROR(VLOOKUP(ROUND(L172-(ROUNDDOWN(L172,0)),1),_Esperanzas!$R$5:$S$18,2,TRUE),0),0),12)</f>
        <v>195</v>
      </c>
      <c r="N172" s="28">
        <f t="shared" si="33"/>
        <v>92.974999809265142</v>
      </c>
      <c r="AC172" s="30">
        <f t="shared" si="32"/>
        <v>76.7</v>
      </c>
      <c r="AD172" s="28">
        <f>AD171+(AD175-AD165)/10</f>
        <v>11.39166698455811</v>
      </c>
      <c r="AE172" s="32">
        <f>IFERROR(ROUND((ROUNDDOWN(AD172,0)*12)+IFERROR(VLOOKUP(ROUND(AD172-(ROUNDDOWN(AD172,0)),1),_Esperanzas!$R$5:$S$18,2,TRUE),0),0),12)</f>
        <v>136</v>
      </c>
      <c r="AF172" s="28">
        <f t="shared" si="35"/>
        <v>88.091666984558117</v>
      </c>
      <c r="AG172" s="28">
        <f>AG171+(AG175-AG165)/10</f>
        <v>14.275000095367432</v>
      </c>
      <c r="AH172" s="32">
        <f>IFERROR(ROUND((ROUNDDOWN(AG172,0)*12)+IFERROR(VLOOKUP(ROUND(AG172-(ROUNDDOWN(AG172,0)),1),_Esperanzas!$R$5:$S$18,2,TRUE),0),0),12)</f>
        <v>171</v>
      </c>
      <c r="AI172" s="28">
        <f t="shared" si="36"/>
        <v>90.975000095367434</v>
      </c>
    </row>
    <row r="173" spans="8:35" x14ac:dyDescent="0.25">
      <c r="H173" s="29">
        <f t="shared" si="31"/>
        <v>76.8</v>
      </c>
      <c r="I173" s="25">
        <f>I172+(I175-I165)/10</f>
        <v>13.249999809265134</v>
      </c>
      <c r="J173" s="31">
        <f>IFERROR(ROUND((ROUNDDOWN(I173,0)*12)+IFERROR(VLOOKUP(ROUND(I173-(ROUNDDOWN(I173,0)),1),_Esperanzas!$R$5:$S$18,2,TRUE),0),0),12)</f>
        <v>158</v>
      </c>
      <c r="K173" s="25">
        <f t="shared" si="34"/>
        <v>90.049999809265131</v>
      </c>
      <c r="L173" s="25">
        <f>L172+(L175-L165)/10</f>
        <v>16.183333206176769</v>
      </c>
      <c r="M173" s="31">
        <f>IFERROR(ROUND((ROUNDDOWN(L173,0)*12)+IFERROR(VLOOKUP(ROUND(L173-(ROUNDDOWN(L173,0)),1),_Esperanzas!$R$5:$S$18,2,TRUE),0),0),12)</f>
        <v>194</v>
      </c>
      <c r="N173" s="26">
        <f t="shared" si="33"/>
        <v>92.983333206176766</v>
      </c>
      <c r="AC173" s="29">
        <f t="shared" si="32"/>
        <v>76.8</v>
      </c>
      <c r="AD173" s="25">
        <f>AD172+(AD175-AD165)/10</f>
        <v>11.316666984558111</v>
      </c>
      <c r="AE173" s="31">
        <f>IFERROR(ROUND((ROUNDDOWN(AD173,0)*12)+IFERROR(VLOOKUP(ROUND(AD173-(ROUNDDOWN(AD173,0)),1),_Esperanzas!$R$5:$S$18,2,TRUE),0),0),12)</f>
        <v>135</v>
      </c>
      <c r="AF173" s="25">
        <f t="shared" si="35"/>
        <v>88.116666984558108</v>
      </c>
      <c r="AG173" s="25">
        <f>AG172+(AG175-AG165)/10</f>
        <v>14.183333396911621</v>
      </c>
      <c r="AH173" s="31">
        <f>IFERROR(ROUND((ROUNDDOWN(AG173,0)*12)+IFERROR(VLOOKUP(ROUND(AG173-(ROUNDDOWN(AG173,0)),1),_Esperanzas!$R$5:$S$18,2,TRUE),0),0),12)</f>
        <v>170</v>
      </c>
      <c r="AI173" s="26">
        <f t="shared" si="36"/>
        <v>90.983333396911618</v>
      </c>
    </row>
    <row r="174" spans="8:35" x14ac:dyDescent="0.25">
      <c r="H174" s="30">
        <f t="shared" si="31"/>
        <v>76.900000000000006</v>
      </c>
      <c r="I174" s="28">
        <f>I173+(I175-I165)/10</f>
        <v>13.166666412353512</v>
      </c>
      <c r="J174" s="32">
        <f>IFERROR(ROUND((ROUNDDOWN(I174,0)*12)+IFERROR(VLOOKUP(ROUND(I174-(ROUNDDOWN(I174,0)),1),_Esperanzas!$R$5:$S$18,2,TRUE),0),0),12)</f>
        <v>158</v>
      </c>
      <c r="K174" s="28">
        <f t="shared" si="34"/>
        <v>90.066666412353513</v>
      </c>
      <c r="L174" s="28">
        <f>L173+(L175-L165)/10</f>
        <v>16.091666603088392</v>
      </c>
      <c r="M174" s="32">
        <f>IFERROR(ROUND((ROUNDDOWN(L174,0)*12)+IFERROR(VLOOKUP(ROUND(L174-(ROUNDDOWN(L174,0)),1),_Esperanzas!$R$5:$S$18,2,TRUE),0),0),12)</f>
        <v>193</v>
      </c>
      <c r="N174" s="28">
        <f t="shared" si="33"/>
        <v>92.99166660308839</v>
      </c>
      <c r="AC174" s="30">
        <f t="shared" si="32"/>
        <v>76.900000000000006</v>
      </c>
      <c r="AD174" s="28">
        <f>AD173+(AD175-AD165)/10</f>
        <v>11.241666984558112</v>
      </c>
      <c r="AE174" s="32">
        <f>IFERROR(ROUND((ROUNDDOWN(AD174,0)*12)+IFERROR(VLOOKUP(ROUND(AD174-(ROUNDDOWN(AD174,0)),1),_Esperanzas!$R$5:$S$18,2,TRUE),0),0),12)</f>
        <v>134</v>
      </c>
      <c r="AF174" s="28">
        <f t="shared" si="35"/>
        <v>88.141666984558114</v>
      </c>
      <c r="AG174" s="28">
        <f>AG173+(AG175-AG165)/10</f>
        <v>14.091666698455811</v>
      </c>
      <c r="AH174" s="32">
        <f>IFERROR(ROUND((ROUNDDOWN(AG174,0)*12)+IFERROR(VLOOKUP(ROUND(AG174-(ROUNDDOWN(AG174,0)),1),_Esperanzas!$R$5:$S$18,2,TRUE),0),0),12)</f>
        <v>169</v>
      </c>
      <c r="AI174" s="28">
        <f t="shared" si="36"/>
        <v>90.991666698455816</v>
      </c>
    </row>
    <row r="175" spans="8:35" x14ac:dyDescent="0.25">
      <c r="H175" s="29">
        <f t="shared" si="31"/>
        <v>77</v>
      </c>
      <c r="I175" s="25">
        <f>VLOOKUP($H175,$B$5:$F$55,2,0)</f>
        <v>13.083333015441895</v>
      </c>
      <c r="J175" s="31">
        <f>IFERROR(ROUND((ROUNDDOWN(I175,0)*12)+IFERROR(VLOOKUP(ROUND(I175-(ROUNDDOWN(I175,0)),1),_Esperanzas!$R$5:$S$18,2,TRUE),0),0),12)</f>
        <v>157</v>
      </c>
      <c r="K175" s="25">
        <f t="shared" si="34"/>
        <v>90.083333015441895</v>
      </c>
      <c r="L175" s="25">
        <f>VLOOKUP($H175,$B$5:$F$55,4,0)</f>
        <v>16</v>
      </c>
      <c r="M175" s="31">
        <f>IFERROR(ROUND((ROUNDDOWN(L175,0)*12)+IFERROR(VLOOKUP(ROUND(L175-(ROUNDDOWN(L175,0)),1),_Esperanzas!$R$5:$S$18,2,TRUE),0),0),12)</f>
        <v>192</v>
      </c>
      <c r="N175" s="26">
        <f t="shared" si="33"/>
        <v>93</v>
      </c>
      <c r="AC175" s="29">
        <f t="shared" si="32"/>
        <v>77</v>
      </c>
      <c r="AD175" s="25">
        <f>VLOOKUP($AC175,$W$5:$AA$55,2,0)</f>
        <v>11.166666984558105</v>
      </c>
      <c r="AE175" s="31">
        <f>IFERROR(ROUND((ROUNDDOWN(AD175,0)*12)+IFERROR(VLOOKUP(ROUND(AD175-(ROUNDDOWN(AD175,0)),1),_Esperanzas!$R$5:$S$18,2,TRUE),0),0),12)</f>
        <v>134</v>
      </c>
      <c r="AF175" s="25">
        <f t="shared" si="35"/>
        <v>88.166666984558105</v>
      </c>
      <c r="AG175" s="25">
        <f>VLOOKUP($AC175,$W$5:$AA$55,4,0)</f>
        <v>14</v>
      </c>
      <c r="AH175" s="31">
        <f>IFERROR(ROUND((ROUNDDOWN(AG175,0)*12)+IFERROR(VLOOKUP(ROUND(AG175-(ROUNDDOWN(AG175,0)),1),_Esperanzas!$R$5:$S$18,2,TRUE),0),0),12)</f>
        <v>168</v>
      </c>
      <c r="AI175" s="26">
        <f t="shared" si="36"/>
        <v>91</v>
      </c>
    </row>
    <row r="176" spans="8:35" x14ac:dyDescent="0.25">
      <c r="H176" s="30">
        <f t="shared" si="31"/>
        <v>77.099999999999994</v>
      </c>
      <c r="I176" s="28">
        <f>I175+(I185-I175)/10</f>
        <v>12.999999713897704</v>
      </c>
      <c r="J176" s="32">
        <f>IFERROR(ROUND((ROUNDDOWN(I176,0)*12)+IFERROR(VLOOKUP(ROUND(I176-(ROUNDDOWN(I176,0)),1),_Esperanzas!$R$5:$S$18,2,TRUE),0),0),12)</f>
        <v>156</v>
      </c>
      <c r="K176" s="28">
        <f t="shared" si="34"/>
        <v>90.099999713897702</v>
      </c>
      <c r="L176" s="28">
        <f>L175+(L185-L175)/10</f>
        <v>15.908333301544189</v>
      </c>
      <c r="M176" s="32">
        <f>IFERROR(ROUND((ROUNDDOWN(L176,0)*12)+IFERROR(VLOOKUP(ROUND(L176-(ROUNDDOWN(L176,0)),1),_Esperanzas!$R$5:$S$18,2,TRUE),0),0),12)</f>
        <v>190</v>
      </c>
      <c r="N176" s="28">
        <f t="shared" si="33"/>
        <v>93.008333301544184</v>
      </c>
      <c r="AC176" s="30">
        <f t="shared" si="32"/>
        <v>77.099999999999994</v>
      </c>
      <c r="AD176" s="28">
        <f>AD175+(AD185-AD175)/10</f>
        <v>11.083333587646484</v>
      </c>
      <c r="AE176" s="32">
        <f>IFERROR(ROUND((ROUNDDOWN(AD176,0)*12)+IFERROR(VLOOKUP(ROUND(AD176-(ROUNDDOWN(AD176,0)),1),_Esperanzas!$R$5:$S$18,2,TRUE),0),0),12)</f>
        <v>133</v>
      </c>
      <c r="AF176" s="28">
        <f t="shared" si="35"/>
        <v>88.183333587646473</v>
      </c>
      <c r="AG176" s="28">
        <f>AG175+(AG185-AG175)/10</f>
        <v>13.91666669845581</v>
      </c>
      <c r="AH176" s="32">
        <f>IFERROR(ROUND((ROUNDDOWN(AG176,0)*12)+IFERROR(VLOOKUP(ROUND(AG176-(ROUNDDOWN(AG176,0)),1),_Esperanzas!$R$5:$S$18,2,TRUE),0),0),12)</f>
        <v>166</v>
      </c>
      <c r="AI176" s="28">
        <f t="shared" si="36"/>
        <v>91.016666698455808</v>
      </c>
    </row>
    <row r="177" spans="8:35" x14ac:dyDescent="0.25">
      <c r="H177" s="29">
        <f t="shared" si="31"/>
        <v>77.2</v>
      </c>
      <c r="I177" s="25">
        <f>I176+(I185-I175)/10</f>
        <v>12.916666412353514</v>
      </c>
      <c r="J177" s="31">
        <f>IFERROR(ROUND((ROUNDDOWN(I177,0)*12)+IFERROR(VLOOKUP(ROUND(I177-(ROUNDDOWN(I177,0)),1),_Esperanzas!$R$5:$S$18,2,TRUE),0),0),12)</f>
        <v>154</v>
      </c>
      <c r="K177" s="25">
        <f t="shared" si="34"/>
        <v>90.11666641235351</v>
      </c>
      <c r="L177" s="25">
        <f>L176+(L185-L175)/10</f>
        <v>15.816666603088379</v>
      </c>
      <c r="M177" s="31">
        <f>IFERROR(ROUND((ROUNDDOWN(L177,0)*12)+IFERROR(VLOOKUP(ROUND(L177-(ROUNDDOWN(L177,0)),1),_Esperanzas!$R$5:$S$18,2,TRUE),0),0),12)</f>
        <v>189</v>
      </c>
      <c r="N177" s="26">
        <f t="shared" si="33"/>
        <v>93.016666603088382</v>
      </c>
      <c r="AC177" s="29">
        <f t="shared" si="32"/>
        <v>77.2</v>
      </c>
      <c r="AD177" s="25">
        <f>AD176+(AD185-AD175)/10</f>
        <v>11.000000190734863</v>
      </c>
      <c r="AE177" s="31">
        <f>IFERROR(ROUND((ROUNDDOWN(AD177,0)*12)+IFERROR(VLOOKUP(ROUND(AD177-(ROUNDDOWN(AD177,0)),1),_Esperanzas!$R$5:$S$18,2,TRUE),0),0),12)</f>
        <v>132</v>
      </c>
      <c r="AF177" s="25">
        <f t="shared" si="35"/>
        <v>88.200000190734869</v>
      </c>
      <c r="AG177" s="25">
        <f>AG176+(AG185-AG175)/10</f>
        <v>13.83333339691162</v>
      </c>
      <c r="AH177" s="31">
        <f>IFERROR(ROUND((ROUNDDOWN(AG177,0)*12)+IFERROR(VLOOKUP(ROUND(AG177-(ROUNDDOWN(AG177,0)),1),_Esperanzas!$R$5:$S$18,2,TRUE),0),0),12)</f>
        <v>165</v>
      </c>
      <c r="AI177" s="26">
        <f t="shared" si="36"/>
        <v>91.033333396911615</v>
      </c>
    </row>
    <row r="178" spans="8:35" x14ac:dyDescent="0.25">
      <c r="H178" s="30">
        <f t="shared" si="31"/>
        <v>77.3</v>
      </c>
      <c r="I178" s="28">
        <f>I177+(I185-I175)/10</f>
        <v>12.833333110809324</v>
      </c>
      <c r="J178" s="32">
        <f>IFERROR(ROUND((ROUNDDOWN(I178,0)*12)+IFERROR(VLOOKUP(ROUND(I178-(ROUNDDOWN(I178,0)),1),_Esperanzas!$R$5:$S$18,2,TRUE),0),0),12)</f>
        <v>153</v>
      </c>
      <c r="K178" s="28">
        <f t="shared" si="34"/>
        <v>90.133333110809318</v>
      </c>
      <c r="L178" s="28">
        <f>L177+(L185-L175)/10</f>
        <v>15.724999904632568</v>
      </c>
      <c r="M178" s="32">
        <f>IFERROR(ROUND((ROUNDDOWN(L178,0)*12)+IFERROR(VLOOKUP(ROUND(L178-(ROUNDDOWN(L178,0)),1),_Esperanzas!$R$5:$S$18,2,TRUE),0),0),12)</f>
        <v>188</v>
      </c>
      <c r="N178" s="28">
        <f t="shared" si="33"/>
        <v>93.024999904632566</v>
      </c>
      <c r="AC178" s="30">
        <f t="shared" si="32"/>
        <v>77.3</v>
      </c>
      <c r="AD178" s="28">
        <f>AD177+(AD185-AD175)/10</f>
        <v>10.916666793823241</v>
      </c>
      <c r="AE178" s="32">
        <f>IFERROR(ROUND((ROUNDDOWN(AD178,0)*12)+IFERROR(VLOOKUP(ROUND(AD178-(ROUNDDOWN(AD178,0)),1),_Esperanzas!$R$5:$S$18,2,TRUE),0),0),12)</f>
        <v>130</v>
      </c>
      <c r="AF178" s="28">
        <f t="shared" si="35"/>
        <v>88.216666793823237</v>
      </c>
      <c r="AG178" s="28">
        <f>AG177+(AG185-AG175)/10</f>
        <v>13.75000009536743</v>
      </c>
      <c r="AH178" s="32">
        <f>IFERROR(ROUND((ROUNDDOWN(AG178,0)*12)+IFERROR(VLOOKUP(ROUND(AG178-(ROUNDDOWN(AG178,0)),1),_Esperanzas!$R$5:$S$18,2,TRUE),0),0),12)</f>
        <v>165</v>
      </c>
      <c r="AI178" s="28">
        <f t="shared" si="36"/>
        <v>91.050000095367423</v>
      </c>
    </row>
    <row r="179" spans="8:35" x14ac:dyDescent="0.25">
      <c r="H179" s="29">
        <f t="shared" si="31"/>
        <v>77.400000000000006</v>
      </c>
      <c r="I179" s="25">
        <f>I178+(I185-I175)/10</f>
        <v>12.749999809265134</v>
      </c>
      <c r="J179" s="31">
        <f>IFERROR(ROUND((ROUNDDOWN(I179,0)*12)+IFERROR(VLOOKUP(ROUND(I179-(ROUNDDOWN(I179,0)),1),_Esperanzas!$R$5:$S$18,2,TRUE),0),0),12)</f>
        <v>152</v>
      </c>
      <c r="K179" s="25">
        <f t="shared" si="34"/>
        <v>90.14999980926514</v>
      </c>
      <c r="L179" s="25">
        <f>L178+(L185-L175)/10</f>
        <v>15.633333206176758</v>
      </c>
      <c r="M179" s="31">
        <f>IFERROR(ROUND((ROUNDDOWN(L179,0)*12)+IFERROR(VLOOKUP(ROUND(L179-(ROUNDDOWN(L179,0)),1),_Esperanzas!$R$5:$S$18,2,TRUE),0),0),12)</f>
        <v>187</v>
      </c>
      <c r="N179" s="26">
        <f t="shared" si="33"/>
        <v>93.033333206176763</v>
      </c>
      <c r="AC179" s="29">
        <f t="shared" si="32"/>
        <v>77.400000000000006</v>
      </c>
      <c r="AD179" s="25">
        <f>AD178+(AD185-AD175)/10</f>
        <v>10.83333339691162</v>
      </c>
      <c r="AE179" s="31">
        <f>IFERROR(ROUND((ROUNDDOWN(AD179,0)*12)+IFERROR(VLOOKUP(ROUND(AD179-(ROUNDDOWN(AD179,0)),1),_Esperanzas!$R$5:$S$18,2,TRUE),0),0),12)</f>
        <v>129</v>
      </c>
      <c r="AF179" s="25">
        <f t="shared" si="35"/>
        <v>88.233333396911632</v>
      </c>
      <c r="AG179" s="25">
        <f>AG178+(AG185-AG175)/10</f>
        <v>13.666666793823239</v>
      </c>
      <c r="AH179" s="31">
        <f>IFERROR(ROUND((ROUNDDOWN(AG179,0)*12)+IFERROR(VLOOKUP(ROUND(AG179-(ROUNDDOWN(AG179,0)),1),_Esperanzas!$R$5:$S$18,2,TRUE),0),0),12)</f>
        <v>164</v>
      </c>
      <c r="AI179" s="26">
        <f t="shared" si="36"/>
        <v>91.066666793823245</v>
      </c>
    </row>
    <row r="180" spans="8:35" x14ac:dyDescent="0.25">
      <c r="H180" s="30">
        <f t="shared" si="31"/>
        <v>77.5</v>
      </c>
      <c r="I180" s="28">
        <f>I179+(I185-I175)/10</f>
        <v>12.666666507720944</v>
      </c>
      <c r="J180" s="32">
        <f>IFERROR(ROUND((ROUNDDOWN(I180,0)*12)+IFERROR(VLOOKUP(ROUND(I180-(ROUNDDOWN(I180,0)),1),_Esperanzas!$R$5:$S$18,2,TRUE),0),0),12)</f>
        <v>152</v>
      </c>
      <c r="K180" s="28">
        <f t="shared" si="34"/>
        <v>90.166666507720947</v>
      </c>
      <c r="L180" s="28">
        <f>L179+(L185-L175)/10</f>
        <v>15.541666507720947</v>
      </c>
      <c r="M180" s="32">
        <f>IFERROR(ROUND((ROUNDDOWN(L180,0)*12)+IFERROR(VLOOKUP(ROUND(L180-(ROUNDDOWN(L180,0)),1),_Esperanzas!$R$5:$S$18,2,TRUE),0),0),12)</f>
        <v>186</v>
      </c>
      <c r="N180" s="28">
        <f t="shared" si="33"/>
        <v>93.041666507720947</v>
      </c>
      <c r="AC180" s="30">
        <f t="shared" si="32"/>
        <v>77.5</v>
      </c>
      <c r="AD180" s="28">
        <f>AD179+(AD185-AD175)/10</f>
        <v>10.749999999999998</v>
      </c>
      <c r="AE180" s="32">
        <f>IFERROR(ROUND((ROUNDDOWN(AD180,0)*12)+IFERROR(VLOOKUP(ROUND(AD180-(ROUNDDOWN(AD180,0)),1),_Esperanzas!$R$5:$S$18,2,TRUE),0),0),12)</f>
        <v>128</v>
      </c>
      <c r="AF180" s="28">
        <f t="shared" si="35"/>
        <v>88.25</v>
      </c>
      <c r="AG180" s="28">
        <f>AG179+(AG185-AG175)/10</f>
        <v>13.583333492279049</v>
      </c>
      <c r="AH180" s="32">
        <f>IFERROR(ROUND((ROUNDDOWN(AG180,0)*12)+IFERROR(VLOOKUP(ROUND(AG180-(ROUNDDOWN(AG180,0)),1),_Esperanzas!$R$5:$S$18,2,TRUE),0),0),12)</f>
        <v>163</v>
      </c>
      <c r="AI180" s="28">
        <f t="shared" si="36"/>
        <v>91.083333492279053</v>
      </c>
    </row>
    <row r="181" spans="8:35" x14ac:dyDescent="0.25">
      <c r="H181" s="29">
        <f t="shared" si="31"/>
        <v>77.599999999999994</v>
      </c>
      <c r="I181" s="25">
        <f>I180+(I185-I175)/10</f>
        <v>12.583333206176754</v>
      </c>
      <c r="J181" s="31">
        <f>IFERROR(ROUND((ROUNDDOWN(I181,0)*12)+IFERROR(VLOOKUP(ROUND(I181-(ROUNDDOWN(I181,0)),1),_Esperanzas!$R$5:$S$18,2,TRUE),0),0),12)</f>
        <v>151</v>
      </c>
      <c r="K181" s="25">
        <f t="shared" si="34"/>
        <v>90.183333206176741</v>
      </c>
      <c r="L181" s="25">
        <f>L180+(L185-L175)/10</f>
        <v>15.449999809265137</v>
      </c>
      <c r="M181" s="31">
        <f>IFERROR(ROUND((ROUNDDOWN(L181,0)*12)+IFERROR(VLOOKUP(ROUND(L181-(ROUNDDOWN(L181,0)),1),_Esperanzas!$R$5:$S$18,2,TRUE),0),0),12)</f>
        <v>184</v>
      </c>
      <c r="N181" s="26">
        <f t="shared" si="33"/>
        <v>93.049999809265131</v>
      </c>
      <c r="AC181" s="29">
        <f t="shared" si="32"/>
        <v>77.599999999999994</v>
      </c>
      <c r="AD181" s="25">
        <f>AD180+(AD185-AD175)/10</f>
        <v>10.666666603088377</v>
      </c>
      <c r="AE181" s="31">
        <f>IFERROR(ROUND((ROUNDDOWN(AD181,0)*12)+IFERROR(VLOOKUP(ROUND(AD181-(ROUNDDOWN(AD181,0)),1),_Esperanzas!$R$5:$S$18,2,TRUE),0),0),12)</f>
        <v>128</v>
      </c>
      <c r="AF181" s="25">
        <f t="shared" si="35"/>
        <v>88.266666603088368</v>
      </c>
      <c r="AG181" s="25">
        <f>AG180+(AG185-AG175)/10</f>
        <v>13.500000190734859</v>
      </c>
      <c r="AH181" s="31">
        <f>IFERROR(ROUND((ROUNDDOWN(AG181,0)*12)+IFERROR(VLOOKUP(ROUND(AG181-(ROUNDDOWN(AG181,0)),1),_Esperanzas!$R$5:$S$18,2,TRUE),0),0),12)</f>
        <v>162</v>
      </c>
      <c r="AI181" s="26">
        <f t="shared" si="36"/>
        <v>91.100000190734846</v>
      </c>
    </row>
    <row r="182" spans="8:35" x14ac:dyDescent="0.25">
      <c r="H182" s="30">
        <f t="shared" si="31"/>
        <v>77.7</v>
      </c>
      <c r="I182" s="28">
        <f>I181+(I185-I175)/10</f>
        <v>12.499999904632563</v>
      </c>
      <c r="J182" s="32">
        <f>IFERROR(ROUND((ROUNDDOWN(I182,0)*12)+IFERROR(VLOOKUP(ROUND(I182-(ROUNDDOWN(I182,0)),1),_Esperanzas!$R$5:$S$18,2,TRUE),0),0),12)</f>
        <v>150</v>
      </c>
      <c r="K182" s="28">
        <f t="shared" si="34"/>
        <v>90.199999904632563</v>
      </c>
      <c r="L182" s="28">
        <f>L181+(L185-L175)/10</f>
        <v>15.358333110809326</v>
      </c>
      <c r="M182" s="32">
        <f>IFERROR(ROUND((ROUNDDOWN(L182,0)*12)+IFERROR(VLOOKUP(ROUND(L182-(ROUNDDOWN(L182,0)),1),_Esperanzas!$R$5:$S$18,2,TRUE),0),0),12)</f>
        <v>184</v>
      </c>
      <c r="N182" s="28">
        <f t="shared" si="33"/>
        <v>93.058333110809329</v>
      </c>
      <c r="AC182" s="30">
        <f t="shared" si="32"/>
        <v>77.7</v>
      </c>
      <c r="AD182" s="28">
        <f>AD181+(AD185-AD175)/10</f>
        <v>10.583333206176755</v>
      </c>
      <c r="AE182" s="32">
        <f>IFERROR(ROUND((ROUNDDOWN(AD182,0)*12)+IFERROR(VLOOKUP(ROUND(AD182-(ROUNDDOWN(AD182,0)),1),_Esperanzas!$R$5:$S$18,2,TRUE),0),0),12)</f>
        <v>127</v>
      </c>
      <c r="AF182" s="28">
        <f t="shared" si="35"/>
        <v>88.283333206176763</v>
      </c>
      <c r="AG182" s="28">
        <f>AG181+(AG185-AG175)/10</f>
        <v>13.416666889190669</v>
      </c>
      <c r="AH182" s="32">
        <f>IFERROR(ROUND((ROUNDDOWN(AG182,0)*12)+IFERROR(VLOOKUP(ROUND(AG182-(ROUNDDOWN(AG182,0)),1),_Esperanzas!$R$5:$S$18,2,TRUE),0),0),12)</f>
        <v>160</v>
      </c>
      <c r="AI182" s="28">
        <f t="shared" si="36"/>
        <v>91.116666889190668</v>
      </c>
    </row>
    <row r="183" spans="8:35" x14ac:dyDescent="0.25">
      <c r="H183" s="29">
        <f t="shared" si="31"/>
        <v>77.8</v>
      </c>
      <c r="I183" s="25">
        <f>I182+(I185-I175)/10</f>
        <v>12.416666603088373</v>
      </c>
      <c r="J183" s="31">
        <f>IFERROR(ROUND((ROUNDDOWN(I183,0)*12)+IFERROR(VLOOKUP(ROUND(I183-(ROUNDDOWN(I183,0)),1),_Esperanzas!$R$5:$S$18,2,TRUE),0),0),12)</f>
        <v>148</v>
      </c>
      <c r="K183" s="25">
        <f t="shared" si="34"/>
        <v>90.21666660308837</v>
      </c>
      <c r="L183" s="25">
        <f>L182+(L185-L175)/10</f>
        <v>15.266666412353516</v>
      </c>
      <c r="M183" s="31">
        <f>IFERROR(ROUND((ROUNDDOWN(L183,0)*12)+IFERROR(VLOOKUP(ROUND(L183-(ROUNDDOWN(L183,0)),1),_Esperanzas!$R$5:$S$18,2,TRUE),0),0),12)</f>
        <v>183</v>
      </c>
      <c r="N183" s="26">
        <f t="shared" si="33"/>
        <v>93.066666412353513</v>
      </c>
      <c r="AC183" s="29">
        <f t="shared" si="32"/>
        <v>77.8</v>
      </c>
      <c r="AD183" s="25">
        <f>AD182+(AD185-AD175)/10</f>
        <v>10.499999809265134</v>
      </c>
      <c r="AE183" s="31">
        <f>IFERROR(ROUND((ROUNDDOWN(AD183,0)*12)+IFERROR(VLOOKUP(ROUND(AD183-(ROUNDDOWN(AD183,0)),1),_Esperanzas!$R$5:$S$18,2,TRUE),0),0),12)</f>
        <v>126</v>
      </c>
      <c r="AF183" s="25">
        <f t="shared" si="35"/>
        <v>88.299999809265131</v>
      </c>
      <c r="AG183" s="25">
        <f>AG182+(AG185-AG175)/10</f>
        <v>13.333333587646479</v>
      </c>
      <c r="AH183" s="31">
        <f>IFERROR(ROUND((ROUNDDOWN(AG183,0)*12)+IFERROR(VLOOKUP(ROUND(AG183-(ROUNDDOWN(AG183,0)),1),_Esperanzas!$R$5:$S$18,2,TRUE),0),0),12)</f>
        <v>159</v>
      </c>
      <c r="AI183" s="26">
        <f t="shared" si="36"/>
        <v>91.133333587646476</v>
      </c>
    </row>
    <row r="184" spans="8:35" x14ac:dyDescent="0.25">
      <c r="H184" s="30">
        <f t="shared" si="31"/>
        <v>77.900000000000006</v>
      </c>
      <c r="I184" s="28">
        <f>I183+(I185-I175)/10</f>
        <v>12.333333301544183</v>
      </c>
      <c r="J184" s="32">
        <f>IFERROR(ROUND((ROUNDDOWN(I184,0)*12)+IFERROR(VLOOKUP(ROUND(I184-(ROUNDDOWN(I184,0)),1),_Esperanzas!$R$5:$S$18,2,TRUE),0),0),12)</f>
        <v>147</v>
      </c>
      <c r="K184" s="28">
        <f t="shared" si="34"/>
        <v>90.233333301544192</v>
      </c>
      <c r="L184" s="28">
        <f>L183+(L185-L175)/10</f>
        <v>15.174999713897705</v>
      </c>
      <c r="M184" s="32">
        <f>IFERROR(ROUND((ROUNDDOWN(L184,0)*12)+IFERROR(VLOOKUP(ROUND(L184-(ROUNDDOWN(L184,0)),1),_Esperanzas!$R$5:$S$18,2,TRUE),0),0),12)</f>
        <v>182</v>
      </c>
      <c r="N184" s="28">
        <f t="shared" si="33"/>
        <v>93.074999713897711</v>
      </c>
      <c r="AC184" s="30">
        <f t="shared" si="32"/>
        <v>77.900000000000006</v>
      </c>
      <c r="AD184" s="28">
        <f>AD183+(AD185-AD175)/10</f>
        <v>10.416666412353512</v>
      </c>
      <c r="AE184" s="32">
        <f>IFERROR(ROUND((ROUNDDOWN(AD184,0)*12)+IFERROR(VLOOKUP(ROUND(AD184-(ROUNDDOWN(AD184,0)),1),_Esperanzas!$R$5:$S$18,2,TRUE),0),0),12)</f>
        <v>124</v>
      </c>
      <c r="AF184" s="28">
        <f t="shared" si="35"/>
        <v>88.316666412353513</v>
      </c>
      <c r="AG184" s="28">
        <f>AG183+(AG185-AG175)/10</f>
        <v>13.250000286102289</v>
      </c>
      <c r="AH184" s="32">
        <f>IFERROR(ROUND((ROUNDDOWN(AG184,0)*12)+IFERROR(VLOOKUP(ROUND(AG184-(ROUNDDOWN(AG184,0)),1),_Esperanzas!$R$5:$S$18,2,TRUE),0),0),12)</f>
        <v>159</v>
      </c>
      <c r="AI184" s="28">
        <f t="shared" si="36"/>
        <v>91.150000286102298</v>
      </c>
    </row>
    <row r="185" spans="8:35" x14ac:dyDescent="0.25">
      <c r="H185" s="29">
        <f t="shared" si="31"/>
        <v>78</v>
      </c>
      <c r="I185" s="25">
        <f>VLOOKUP($H185,$B$5:$F$55,2,0)</f>
        <v>12.25</v>
      </c>
      <c r="J185" s="31">
        <f>IFERROR(ROUND((ROUNDDOWN(I185,0)*12)+IFERROR(VLOOKUP(ROUND(I185-(ROUNDDOWN(I185,0)),1),_Esperanzas!$R$5:$S$18,2,TRUE),0),0),12)</f>
        <v>147</v>
      </c>
      <c r="K185" s="25">
        <f t="shared" si="34"/>
        <v>90.25</v>
      </c>
      <c r="L185" s="25">
        <f>VLOOKUP($H185,$B$5:$F$55,4,0)</f>
        <v>15.083333015441895</v>
      </c>
      <c r="M185" s="31">
        <f>IFERROR(ROUND((ROUNDDOWN(L185,0)*12)+IFERROR(VLOOKUP(ROUND(L185-(ROUNDDOWN(L185,0)),1),_Esperanzas!$R$5:$S$18,2,TRUE),0),0),12)</f>
        <v>181</v>
      </c>
      <c r="N185" s="26">
        <f t="shared" si="33"/>
        <v>93.083333015441895</v>
      </c>
      <c r="AC185" s="29">
        <f t="shared" si="32"/>
        <v>78</v>
      </c>
      <c r="AD185" s="25">
        <f>VLOOKUP($AC185,$W$5:$AA$55,2,0)</f>
        <v>10.333333015441895</v>
      </c>
      <c r="AE185" s="31">
        <f>IFERROR(ROUND((ROUNDDOWN(AD185,0)*12)+IFERROR(VLOOKUP(ROUND(AD185-(ROUNDDOWN(AD185,0)),1),_Esperanzas!$R$5:$S$18,2,TRUE),0),0),12)</f>
        <v>123</v>
      </c>
      <c r="AF185" s="25">
        <f t="shared" si="35"/>
        <v>88.333333015441895</v>
      </c>
      <c r="AG185" s="25">
        <f>VLOOKUP($AC185,$W$5:$AA$55,4,0)</f>
        <v>13.166666984558105</v>
      </c>
      <c r="AH185" s="31">
        <f>IFERROR(ROUND((ROUNDDOWN(AG185,0)*12)+IFERROR(VLOOKUP(ROUND(AG185-(ROUNDDOWN(AG185,0)),1),_Esperanzas!$R$5:$S$18,2,TRUE),0),0),12)</f>
        <v>158</v>
      </c>
      <c r="AI185" s="26">
        <f t="shared" si="36"/>
        <v>91.166666984558105</v>
      </c>
    </row>
    <row r="186" spans="8:35" x14ac:dyDescent="0.25">
      <c r="H186" s="30">
        <f t="shared" si="31"/>
        <v>78.099999999999994</v>
      </c>
      <c r="I186" s="28">
        <f>I185+(I195-I185)/10</f>
        <v>12.175000000000001</v>
      </c>
      <c r="J186" s="32">
        <f>IFERROR(ROUND((ROUNDDOWN(I186,0)*12)+IFERROR(VLOOKUP(ROUND(I186-(ROUNDDOWN(I186,0)),1),_Esperanzas!$R$5:$S$18,2,TRUE),0),0),12)</f>
        <v>146</v>
      </c>
      <c r="K186" s="28">
        <f t="shared" si="34"/>
        <v>90.274999999999991</v>
      </c>
      <c r="L186" s="28">
        <f>L185+(L195-L185)/10</f>
        <v>14.991666412353515</v>
      </c>
      <c r="M186" s="32">
        <f>IFERROR(ROUND((ROUNDDOWN(L186,0)*12)+IFERROR(VLOOKUP(ROUND(L186-(ROUNDDOWN(L186,0)),1),_Esperanzas!$R$5:$S$18,2,TRUE),0),0),12)</f>
        <v>180</v>
      </c>
      <c r="N186" s="28">
        <f t="shared" si="33"/>
        <v>93.091666412353504</v>
      </c>
      <c r="AC186" s="30">
        <f t="shared" si="32"/>
        <v>78.099999999999994</v>
      </c>
      <c r="AD186" s="28">
        <f>AD185+(AD195-AD185)/10</f>
        <v>10.258333015441895</v>
      </c>
      <c r="AE186" s="32">
        <f>IFERROR(ROUND((ROUNDDOWN(AD186,0)*12)+IFERROR(VLOOKUP(ROUND(AD186-(ROUNDDOWN(AD186,0)),1),_Esperanzas!$R$5:$S$18,2,TRUE),0),0),12)</f>
        <v>123</v>
      </c>
      <c r="AF186" s="28">
        <f t="shared" si="35"/>
        <v>88.358333015441886</v>
      </c>
      <c r="AG186" s="28">
        <f>AG185+(AG195-AG185)/10</f>
        <v>13.083333587646484</v>
      </c>
      <c r="AH186" s="32">
        <f>IFERROR(ROUND((ROUNDDOWN(AG186,0)*12)+IFERROR(VLOOKUP(ROUND(AG186-(ROUNDDOWN(AG186,0)),1),_Esperanzas!$R$5:$S$18,2,TRUE),0),0),12)</f>
        <v>157</v>
      </c>
      <c r="AI186" s="28">
        <f t="shared" si="36"/>
        <v>91.183333587646473</v>
      </c>
    </row>
    <row r="187" spans="8:35" x14ac:dyDescent="0.25">
      <c r="H187" s="29">
        <f t="shared" si="31"/>
        <v>78.2</v>
      </c>
      <c r="I187" s="25">
        <f>I186+(I195-I185)/10</f>
        <v>12.100000000000001</v>
      </c>
      <c r="J187" s="31">
        <f>IFERROR(ROUND((ROUNDDOWN(I187,0)*12)+IFERROR(VLOOKUP(ROUND(I187-(ROUNDDOWN(I187,0)),1),_Esperanzas!$R$5:$S$18,2,TRUE),0),0),12)</f>
        <v>145</v>
      </c>
      <c r="K187" s="25">
        <f t="shared" si="34"/>
        <v>90.300000000000011</v>
      </c>
      <c r="L187" s="25">
        <f>L186+(L195-L185)/10</f>
        <v>14.899999809265136</v>
      </c>
      <c r="M187" s="31">
        <f>IFERROR(ROUND((ROUNDDOWN(L187,0)*12)+IFERROR(VLOOKUP(ROUND(L187-(ROUNDDOWN(L187,0)),1),_Esperanzas!$R$5:$S$18,2,TRUE),0),0),12)</f>
        <v>178</v>
      </c>
      <c r="N187" s="26">
        <f t="shared" si="33"/>
        <v>93.099999809265142</v>
      </c>
      <c r="AC187" s="29">
        <f t="shared" si="32"/>
        <v>78.2</v>
      </c>
      <c r="AD187" s="25">
        <f>AD186+(AD195-AD185)/10</f>
        <v>10.183333015441896</v>
      </c>
      <c r="AE187" s="31">
        <f>IFERROR(ROUND((ROUNDDOWN(AD187,0)*12)+IFERROR(VLOOKUP(ROUND(AD187-(ROUNDDOWN(AD187,0)),1),_Esperanzas!$R$5:$S$18,2,TRUE),0),0),12)</f>
        <v>122</v>
      </c>
      <c r="AF187" s="25">
        <f t="shared" si="35"/>
        <v>88.383333015441906</v>
      </c>
      <c r="AG187" s="25">
        <f>AG186+(AG195-AG185)/10</f>
        <v>13.000000190734863</v>
      </c>
      <c r="AH187" s="31">
        <f>IFERROR(ROUND((ROUNDDOWN(AG187,0)*12)+IFERROR(VLOOKUP(ROUND(AG187-(ROUNDDOWN(AG187,0)),1),_Esperanzas!$R$5:$S$18,2,TRUE),0),0),12)</f>
        <v>156</v>
      </c>
      <c r="AI187" s="26">
        <f t="shared" si="36"/>
        <v>91.200000190734869</v>
      </c>
    </row>
    <row r="188" spans="8:35" x14ac:dyDescent="0.25">
      <c r="H188" s="30">
        <f t="shared" si="31"/>
        <v>78.3</v>
      </c>
      <c r="I188" s="28">
        <f>I187+(I195-I185)/10</f>
        <v>12.025000000000002</v>
      </c>
      <c r="J188" s="32">
        <f>IFERROR(ROUND((ROUNDDOWN(I188,0)*12)+IFERROR(VLOOKUP(ROUND(I188-(ROUNDDOWN(I188,0)),1),_Esperanzas!$R$5:$S$18,2,TRUE),0),0),12)</f>
        <v>144</v>
      </c>
      <c r="K188" s="28">
        <f t="shared" si="34"/>
        <v>90.325000000000003</v>
      </c>
      <c r="L188" s="28">
        <f>L187+(L195-L185)/10</f>
        <v>14.808333206176757</v>
      </c>
      <c r="M188" s="32">
        <f>IFERROR(ROUND((ROUNDDOWN(L188,0)*12)+IFERROR(VLOOKUP(ROUND(L188-(ROUNDDOWN(L188,0)),1),_Esperanzas!$R$5:$S$18,2,TRUE),0),0),12)</f>
        <v>177</v>
      </c>
      <c r="N188" s="28">
        <f t="shared" si="33"/>
        <v>93.108333206176752</v>
      </c>
      <c r="AC188" s="30">
        <f t="shared" si="32"/>
        <v>78.3</v>
      </c>
      <c r="AD188" s="28">
        <f>AD187+(AD195-AD185)/10</f>
        <v>10.108333015441897</v>
      </c>
      <c r="AE188" s="32">
        <f>IFERROR(ROUND((ROUNDDOWN(AD188,0)*12)+IFERROR(VLOOKUP(ROUND(AD188-(ROUNDDOWN(AD188,0)),1),_Esperanzas!$R$5:$S$18,2,TRUE),0),0),12)</f>
        <v>121</v>
      </c>
      <c r="AF188" s="28">
        <f t="shared" si="35"/>
        <v>88.408333015441897</v>
      </c>
      <c r="AG188" s="28">
        <f>AG187+(AG195-AG185)/10</f>
        <v>12.916666793823241</v>
      </c>
      <c r="AH188" s="32">
        <f>IFERROR(ROUND((ROUNDDOWN(AG188,0)*12)+IFERROR(VLOOKUP(ROUND(AG188-(ROUNDDOWN(AG188,0)),1),_Esperanzas!$R$5:$S$18,2,TRUE),0),0),12)</f>
        <v>154</v>
      </c>
      <c r="AI188" s="28">
        <f t="shared" si="36"/>
        <v>91.216666793823237</v>
      </c>
    </row>
    <row r="189" spans="8:35" x14ac:dyDescent="0.25">
      <c r="H189" s="29">
        <f t="shared" si="31"/>
        <v>78.400000000000006</v>
      </c>
      <c r="I189" s="25">
        <f>I188+(I195-I185)/10</f>
        <v>11.950000000000003</v>
      </c>
      <c r="J189" s="31">
        <f>IFERROR(ROUND((ROUNDDOWN(I189,0)*12)+IFERROR(VLOOKUP(ROUND(I189-(ROUNDDOWN(I189,0)),1),_Esperanzas!$R$5:$S$18,2,TRUE),0),0),12)</f>
        <v>144</v>
      </c>
      <c r="K189" s="25">
        <f t="shared" si="34"/>
        <v>90.350000000000009</v>
      </c>
      <c r="L189" s="25">
        <f>L188+(L195-L185)/10</f>
        <v>14.716666603088377</v>
      </c>
      <c r="M189" s="31">
        <f>IFERROR(ROUND((ROUNDDOWN(L189,0)*12)+IFERROR(VLOOKUP(ROUND(L189-(ROUNDDOWN(L189,0)),1),_Esperanzas!$R$5:$S$18,2,TRUE),0),0),12)</f>
        <v>176</v>
      </c>
      <c r="N189" s="26">
        <f t="shared" si="33"/>
        <v>93.11666660308839</v>
      </c>
      <c r="AC189" s="29">
        <f t="shared" si="32"/>
        <v>78.400000000000006</v>
      </c>
      <c r="AD189" s="25">
        <f>AD188+(AD195-AD185)/10</f>
        <v>10.033333015441897</v>
      </c>
      <c r="AE189" s="31">
        <f>IFERROR(ROUND((ROUNDDOWN(AD189,0)*12)+IFERROR(VLOOKUP(ROUND(AD189-(ROUNDDOWN(AD189,0)),1),_Esperanzas!$R$5:$S$18,2,TRUE),0),0),12)</f>
        <v>120</v>
      </c>
      <c r="AF189" s="25">
        <f t="shared" si="35"/>
        <v>88.433333015441903</v>
      </c>
      <c r="AG189" s="25">
        <f>AG188+(AG195-AG185)/10</f>
        <v>12.83333339691162</v>
      </c>
      <c r="AH189" s="31">
        <f>IFERROR(ROUND((ROUNDDOWN(AG189,0)*12)+IFERROR(VLOOKUP(ROUND(AG189-(ROUNDDOWN(AG189,0)),1),_Esperanzas!$R$5:$S$18,2,TRUE),0),0),12)</f>
        <v>153</v>
      </c>
      <c r="AI189" s="26">
        <f t="shared" si="36"/>
        <v>91.233333396911632</v>
      </c>
    </row>
    <row r="190" spans="8:35" x14ac:dyDescent="0.25">
      <c r="H190" s="30">
        <f t="shared" si="31"/>
        <v>78.5</v>
      </c>
      <c r="I190" s="28">
        <f>I189+(I195-I185)/10</f>
        <v>11.875000000000004</v>
      </c>
      <c r="J190" s="32">
        <f>IFERROR(ROUND((ROUNDDOWN(I190,0)*12)+IFERROR(VLOOKUP(ROUND(I190-(ROUNDDOWN(I190,0)),1),_Esperanzas!$R$5:$S$18,2,TRUE),0),0),12)</f>
        <v>142</v>
      </c>
      <c r="K190" s="28">
        <f t="shared" si="34"/>
        <v>90.375</v>
      </c>
      <c r="L190" s="28">
        <f>L189+(L195-L185)/10</f>
        <v>14.624999999999998</v>
      </c>
      <c r="M190" s="32">
        <f>IFERROR(ROUND((ROUNDDOWN(L190,0)*12)+IFERROR(VLOOKUP(ROUND(L190-(ROUNDDOWN(L190,0)),1),_Esperanzas!$R$5:$S$18,2,TRUE),0),0),12)</f>
        <v>175</v>
      </c>
      <c r="N190" s="28">
        <f t="shared" si="33"/>
        <v>93.125</v>
      </c>
      <c r="AC190" s="30">
        <f t="shared" si="32"/>
        <v>78.5</v>
      </c>
      <c r="AD190" s="28">
        <f>AD189+(AD195-AD185)/10</f>
        <v>9.9583330154418981</v>
      </c>
      <c r="AE190" s="32">
        <f>IFERROR(ROUND((ROUNDDOWN(AD190,0)*12)+IFERROR(VLOOKUP(ROUND(AD190-(ROUNDDOWN(AD190,0)),1),_Esperanzas!$R$5:$S$18,2,TRUE),0),0),12)</f>
        <v>120</v>
      </c>
      <c r="AF190" s="28">
        <f t="shared" si="35"/>
        <v>88.458333015441895</v>
      </c>
      <c r="AG190" s="28">
        <f>AG189+(AG195-AG185)/10</f>
        <v>12.749999999999998</v>
      </c>
      <c r="AH190" s="32">
        <f>IFERROR(ROUND((ROUNDDOWN(AG190,0)*12)+IFERROR(VLOOKUP(ROUND(AG190-(ROUNDDOWN(AG190,0)),1),_Esperanzas!$R$5:$S$18,2,TRUE),0),0),12)</f>
        <v>152</v>
      </c>
      <c r="AI190" s="28">
        <f t="shared" si="36"/>
        <v>91.25</v>
      </c>
    </row>
    <row r="191" spans="8:35" x14ac:dyDescent="0.25">
      <c r="H191" s="29">
        <f t="shared" si="31"/>
        <v>78.599999999999994</v>
      </c>
      <c r="I191" s="25">
        <f>I190+(I195-I185)/10</f>
        <v>11.800000000000004</v>
      </c>
      <c r="J191" s="31">
        <f>IFERROR(ROUND((ROUNDDOWN(I191,0)*12)+IFERROR(VLOOKUP(ROUND(I191-(ROUNDDOWN(I191,0)),1),_Esperanzas!$R$5:$S$18,2,TRUE),0),0),12)</f>
        <v>141</v>
      </c>
      <c r="K191" s="25">
        <f t="shared" si="34"/>
        <v>90.4</v>
      </c>
      <c r="L191" s="25">
        <f>L190+(L195-L185)/10</f>
        <v>14.533333396911619</v>
      </c>
      <c r="M191" s="31">
        <f>IFERROR(ROUND((ROUNDDOWN(L191,0)*12)+IFERROR(VLOOKUP(ROUND(L191-(ROUNDDOWN(L191,0)),1),_Esperanzas!$R$5:$S$18,2,TRUE),0),0),12)</f>
        <v>174</v>
      </c>
      <c r="N191" s="26">
        <f t="shared" si="33"/>
        <v>93.13333339691161</v>
      </c>
      <c r="AC191" s="29">
        <f t="shared" si="32"/>
        <v>78.599999999999994</v>
      </c>
      <c r="AD191" s="25">
        <f>AD190+(AD195-AD185)/10</f>
        <v>9.8833330154418988</v>
      </c>
      <c r="AE191" s="31">
        <f>IFERROR(ROUND((ROUNDDOWN(AD191,0)*12)+IFERROR(VLOOKUP(ROUND(AD191-(ROUNDDOWN(AD191,0)),1),_Esperanzas!$R$5:$S$18,2,TRUE),0),0),12)</f>
        <v>118</v>
      </c>
      <c r="AF191" s="25">
        <f t="shared" si="35"/>
        <v>88.4833330154419</v>
      </c>
      <c r="AG191" s="25">
        <f>AG190+(AG195-AG185)/10</f>
        <v>12.666666603088377</v>
      </c>
      <c r="AH191" s="31">
        <f>IFERROR(ROUND((ROUNDDOWN(AG191,0)*12)+IFERROR(VLOOKUP(ROUND(AG191-(ROUNDDOWN(AG191,0)),1),_Esperanzas!$R$5:$S$18,2,TRUE),0),0),12)</f>
        <v>152</v>
      </c>
      <c r="AI191" s="26">
        <f t="shared" si="36"/>
        <v>91.266666603088368</v>
      </c>
    </row>
    <row r="192" spans="8:35" x14ac:dyDescent="0.25">
      <c r="H192" s="30">
        <f t="shared" si="31"/>
        <v>78.7</v>
      </c>
      <c r="I192" s="28">
        <f>I191+(I195-I185)/10</f>
        <v>11.725000000000005</v>
      </c>
      <c r="J192" s="32">
        <f>IFERROR(ROUND((ROUNDDOWN(I192,0)*12)+IFERROR(VLOOKUP(ROUND(I192-(ROUNDDOWN(I192,0)),1),_Esperanzas!$R$5:$S$18,2,TRUE),0),0),12)</f>
        <v>140</v>
      </c>
      <c r="K192" s="28">
        <f t="shared" si="34"/>
        <v>90.425000000000011</v>
      </c>
      <c r="L192" s="28">
        <f>L191+(L195-L185)/10</f>
        <v>14.44166679382324</v>
      </c>
      <c r="M192" s="32">
        <f>IFERROR(ROUND((ROUNDDOWN(L192,0)*12)+IFERROR(VLOOKUP(ROUND(L192-(ROUNDDOWN(L192,0)),1),_Esperanzas!$R$5:$S$18,2,TRUE),0),0),12)</f>
        <v>172</v>
      </c>
      <c r="N192" s="28">
        <f t="shared" si="33"/>
        <v>93.141666793823248</v>
      </c>
      <c r="AC192" s="30">
        <f t="shared" si="32"/>
        <v>78.7</v>
      </c>
      <c r="AD192" s="28">
        <f>AD191+(AD195-AD185)/10</f>
        <v>9.8083330154418995</v>
      </c>
      <c r="AE192" s="32">
        <f>IFERROR(ROUND((ROUNDDOWN(AD192,0)*12)+IFERROR(VLOOKUP(ROUND(AD192-(ROUNDDOWN(AD192,0)),1),_Esperanzas!$R$5:$S$18,2,TRUE),0),0),12)</f>
        <v>117</v>
      </c>
      <c r="AF192" s="28">
        <f t="shared" si="35"/>
        <v>88.508333015441906</v>
      </c>
      <c r="AG192" s="28">
        <f>AG191+(AG195-AG185)/10</f>
        <v>12.583333206176755</v>
      </c>
      <c r="AH192" s="32">
        <f>IFERROR(ROUND((ROUNDDOWN(AG192,0)*12)+IFERROR(VLOOKUP(ROUND(AG192-(ROUNDDOWN(AG192,0)),1),_Esperanzas!$R$5:$S$18,2,TRUE),0),0),12)</f>
        <v>151</v>
      </c>
      <c r="AI192" s="28">
        <f t="shared" si="36"/>
        <v>91.283333206176763</v>
      </c>
    </row>
    <row r="193" spans="8:35" x14ac:dyDescent="0.25">
      <c r="H193" s="29">
        <f t="shared" si="31"/>
        <v>78.8</v>
      </c>
      <c r="I193" s="25">
        <f>I192+(I195-I185)/10</f>
        <v>11.650000000000006</v>
      </c>
      <c r="J193" s="31">
        <f>IFERROR(ROUND((ROUNDDOWN(I193,0)*12)+IFERROR(VLOOKUP(ROUND(I193-(ROUNDDOWN(I193,0)),1),_Esperanzas!$R$5:$S$18,2,TRUE),0),0),12)</f>
        <v>140</v>
      </c>
      <c r="K193" s="25">
        <f t="shared" si="34"/>
        <v>90.45</v>
      </c>
      <c r="L193" s="25">
        <f>L192+(L195-L185)/10</f>
        <v>14.35000019073486</v>
      </c>
      <c r="M193" s="31">
        <f>IFERROR(ROUND((ROUNDDOWN(L193,0)*12)+IFERROR(VLOOKUP(ROUND(L193-(ROUNDDOWN(L193,0)),1),_Esperanzas!$R$5:$S$18,2,TRUE),0),0),12)</f>
        <v>172</v>
      </c>
      <c r="N193" s="26">
        <f t="shared" si="33"/>
        <v>93.150000190734858</v>
      </c>
      <c r="AC193" s="29">
        <f t="shared" si="32"/>
        <v>78.8</v>
      </c>
      <c r="AD193" s="25">
        <f>AD192+(AD195-AD185)/10</f>
        <v>9.7333330154419002</v>
      </c>
      <c r="AE193" s="31">
        <f>IFERROR(ROUND((ROUNDDOWN(AD193,0)*12)+IFERROR(VLOOKUP(ROUND(AD193-(ROUNDDOWN(AD193,0)),1),_Esperanzas!$R$5:$S$18,2,TRUE),0),0),12)</f>
        <v>116</v>
      </c>
      <c r="AF193" s="25">
        <f t="shared" si="35"/>
        <v>88.533333015441897</v>
      </c>
      <c r="AG193" s="25">
        <f>AG192+(AG195-AG185)/10</f>
        <v>12.499999809265134</v>
      </c>
      <c r="AH193" s="31">
        <f>IFERROR(ROUND((ROUNDDOWN(AG193,0)*12)+IFERROR(VLOOKUP(ROUND(AG193-(ROUNDDOWN(AG193,0)),1),_Esperanzas!$R$5:$S$18,2,TRUE),0),0),12)</f>
        <v>150</v>
      </c>
      <c r="AI193" s="26">
        <f t="shared" si="36"/>
        <v>91.299999809265131</v>
      </c>
    </row>
    <row r="194" spans="8:35" x14ac:dyDescent="0.25">
      <c r="H194" s="30">
        <f t="shared" si="31"/>
        <v>78.900000000000006</v>
      </c>
      <c r="I194" s="28">
        <f>I193+(I195-I185)/10</f>
        <v>11.575000000000006</v>
      </c>
      <c r="J194" s="32">
        <f>IFERROR(ROUND((ROUNDDOWN(I194,0)*12)+IFERROR(VLOOKUP(ROUND(I194-(ROUNDDOWN(I194,0)),1),_Esperanzas!$R$5:$S$18,2,TRUE),0),0),12)</f>
        <v>139</v>
      </c>
      <c r="K194" s="28">
        <f t="shared" si="34"/>
        <v>90.475000000000009</v>
      </c>
      <c r="L194" s="28">
        <f>L193+(L195-L185)/10</f>
        <v>14.258333587646481</v>
      </c>
      <c r="M194" s="32">
        <f>IFERROR(ROUND((ROUNDDOWN(L194,0)*12)+IFERROR(VLOOKUP(ROUND(L194-(ROUNDDOWN(L194,0)),1),_Esperanzas!$R$5:$S$18,2,TRUE),0),0),12)</f>
        <v>171</v>
      </c>
      <c r="N194" s="28">
        <f t="shared" si="33"/>
        <v>93.158333587646482</v>
      </c>
      <c r="AC194" s="30">
        <f t="shared" si="32"/>
        <v>78.900000000000006</v>
      </c>
      <c r="AD194" s="28">
        <f>AD193+(AD195-AD185)/10</f>
        <v>9.6583330154419009</v>
      </c>
      <c r="AE194" s="32">
        <f>IFERROR(ROUND((ROUNDDOWN(AD194,0)*12)+IFERROR(VLOOKUP(ROUND(AD194-(ROUNDDOWN(AD194,0)),1),_Esperanzas!$R$5:$S$18,2,TRUE),0),0),12)</f>
        <v>116</v>
      </c>
      <c r="AF194" s="28">
        <f t="shared" si="35"/>
        <v>88.558333015441903</v>
      </c>
      <c r="AG194" s="28">
        <f>AG193+(AG195-AG185)/10</f>
        <v>12.416666412353512</v>
      </c>
      <c r="AH194" s="32">
        <f>IFERROR(ROUND((ROUNDDOWN(AG194,0)*12)+IFERROR(VLOOKUP(ROUND(AG194-(ROUNDDOWN(AG194,0)),1),_Esperanzas!$R$5:$S$18,2,TRUE),0),0),12)</f>
        <v>148</v>
      </c>
      <c r="AI194" s="28">
        <f t="shared" si="36"/>
        <v>91.316666412353513</v>
      </c>
    </row>
    <row r="195" spans="8:35" x14ac:dyDescent="0.25">
      <c r="H195" s="29">
        <f t="shared" si="31"/>
        <v>79</v>
      </c>
      <c r="I195" s="25">
        <f>VLOOKUP($H195,$B$5:$F$55,2,0)</f>
        <v>11.5</v>
      </c>
      <c r="J195" s="31">
        <f>IFERROR(ROUND((ROUNDDOWN(I195,0)*12)+IFERROR(VLOOKUP(ROUND(I195-(ROUNDDOWN(I195,0)),1),_Esperanzas!$R$5:$S$18,2,TRUE),0),0),12)</f>
        <v>138</v>
      </c>
      <c r="K195" s="25">
        <f t="shared" si="34"/>
        <v>90.5</v>
      </c>
      <c r="L195" s="25">
        <f>VLOOKUP($H195,$B$5:$F$55,4,0)</f>
        <v>14.166666984558105</v>
      </c>
      <c r="M195" s="31">
        <f>IFERROR(ROUND((ROUNDDOWN(L195,0)*12)+IFERROR(VLOOKUP(ROUND(L195-(ROUNDDOWN(L195,0)),1),_Esperanzas!$R$5:$S$18,2,TRUE),0),0),12)</f>
        <v>170</v>
      </c>
      <c r="N195" s="26">
        <f t="shared" si="33"/>
        <v>93.166666984558105</v>
      </c>
      <c r="AC195" s="29">
        <f t="shared" si="32"/>
        <v>79</v>
      </c>
      <c r="AD195" s="25">
        <f>VLOOKUP($AC195,$W$5:$AA$55,2,0)</f>
        <v>9.5833330154418945</v>
      </c>
      <c r="AE195" s="31">
        <f>IFERROR(ROUND((ROUNDDOWN(AD195,0)*12)+IFERROR(VLOOKUP(ROUND(AD195-(ROUNDDOWN(AD195,0)),1),_Esperanzas!$R$5:$S$18,2,TRUE),0),0),12)</f>
        <v>115</v>
      </c>
      <c r="AF195" s="25">
        <f t="shared" si="35"/>
        <v>88.583333015441895</v>
      </c>
      <c r="AG195" s="25">
        <f>VLOOKUP($AC195,$W$5:$AA$55,4,0)</f>
        <v>12.333333015441895</v>
      </c>
      <c r="AH195" s="31">
        <f>IFERROR(ROUND((ROUNDDOWN(AG195,0)*12)+IFERROR(VLOOKUP(ROUND(AG195-(ROUNDDOWN(AG195,0)),1),_Esperanzas!$R$5:$S$18,2,TRUE),0),0),12)</f>
        <v>147</v>
      </c>
      <c r="AI195" s="26">
        <f t="shared" si="36"/>
        <v>91.333333015441895</v>
      </c>
    </row>
    <row r="196" spans="8:35" x14ac:dyDescent="0.25">
      <c r="H196" s="30">
        <f t="shared" si="31"/>
        <v>79.099999999999994</v>
      </c>
      <c r="I196" s="28">
        <f>I195+(I205-I195)/10</f>
        <v>11.425000000000001</v>
      </c>
      <c r="J196" s="32">
        <f>IFERROR(ROUND((ROUNDDOWN(I196,0)*12)+IFERROR(VLOOKUP(ROUND(I196-(ROUNDDOWN(I196,0)),1),_Esperanzas!$R$5:$S$18,2,TRUE),0),0),12)</f>
        <v>136</v>
      </c>
      <c r="K196" s="28">
        <f t="shared" si="34"/>
        <v>90.524999999999991</v>
      </c>
      <c r="L196" s="28">
        <f>L195+(L205-L195)/10</f>
        <v>14.083333587646484</v>
      </c>
      <c r="M196" s="32">
        <f>IFERROR(ROUND((ROUNDDOWN(L196,0)*12)+IFERROR(VLOOKUP(ROUND(L196-(ROUNDDOWN(L196,0)),1),_Esperanzas!$R$5:$S$18,2,TRUE),0),0),12)</f>
        <v>169</v>
      </c>
      <c r="N196" s="28">
        <f t="shared" si="33"/>
        <v>93.183333587646473</v>
      </c>
      <c r="AC196" s="30">
        <f t="shared" si="32"/>
        <v>79.099999999999994</v>
      </c>
      <c r="AD196" s="28">
        <f>AD195+(AD205-AD195)/10</f>
        <v>9.5166664123535156</v>
      </c>
      <c r="AE196" s="32">
        <f>IFERROR(ROUND((ROUNDDOWN(AD196,0)*12)+IFERROR(VLOOKUP(ROUND(AD196-(ROUNDDOWN(AD196,0)),1),_Esperanzas!$R$5:$S$18,2,TRUE),0),0),12)</f>
        <v>114</v>
      </c>
      <c r="AF196" s="28">
        <f t="shared" si="35"/>
        <v>88.61666641235351</v>
      </c>
      <c r="AG196" s="28">
        <f>AG195+(AG205-AG195)/10</f>
        <v>12.249999713897704</v>
      </c>
      <c r="AH196" s="32">
        <f>IFERROR(ROUND((ROUNDDOWN(AG196,0)*12)+IFERROR(VLOOKUP(ROUND(AG196-(ROUNDDOWN(AG196,0)),1),_Esperanzas!$R$5:$S$18,2,TRUE),0),0),12)</f>
        <v>146</v>
      </c>
      <c r="AI196" s="28">
        <f t="shared" si="36"/>
        <v>91.349999713897702</v>
      </c>
    </row>
    <row r="197" spans="8:35" x14ac:dyDescent="0.25">
      <c r="H197" s="29">
        <f t="shared" si="31"/>
        <v>79.2</v>
      </c>
      <c r="I197" s="25">
        <f>I196+(I205-I195)/10</f>
        <v>11.350000000000001</v>
      </c>
      <c r="J197" s="31">
        <f>IFERROR(ROUND((ROUNDDOWN(I197,0)*12)+IFERROR(VLOOKUP(ROUND(I197-(ROUNDDOWN(I197,0)),1),_Esperanzas!$R$5:$S$18,2,TRUE),0),0),12)</f>
        <v>136</v>
      </c>
      <c r="K197" s="25">
        <f t="shared" si="34"/>
        <v>90.550000000000011</v>
      </c>
      <c r="L197" s="25">
        <f>L196+(L205-L195)/10</f>
        <v>14.000000190734863</v>
      </c>
      <c r="M197" s="31">
        <f>IFERROR(ROUND((ROUNDDOWN(L197,0)*12)+IFERROR(VLOOKUP(ROUND(L197-(ROUNDDOWN(L197,0)),1),_Esperanzas!$R$5:$S$18,2,TRUE),0),0),12)</f>
        <v>168</v>
      </c>
      <c r="N197" s="26">
        <f t="shared" si="33"/>
        <v>93.200000190734869</v>
      </c>
      <c r="AC197" s="29">
        <f t="shared" si="32"/>
        <v>79.2</v>
      </c>
      <c r="AD197" s="25">
        <f>AD196+(AD205-AD195)/10</f>
        <v>9.4499998092651367</v>
      </c>
      <c r="AE197" s="31">
        <f>IFERROR(ROUND((ROUNDDOWN(AD197,0)*12)+IFERROR(VLOOKUP(ROUND(AD197-(ROUNDDOWN(AD197,0)),1),_Esperanzas!$R$5:$S$18,2,TRUE),0),0),12)</f>
        <v>112</v>
      </c>
      <c r="AF197" s="25">
        <f t="shared" si="35"/>
        <v>88.64999980926514</v>
      </c>
      <c r="AG197" s="25">
        <f>AG196+(AG205-AG195)/10</f>
        <v>12.166666412353514</v>
      </c>
      <c r="AH197" s="31">
        <f>IFERROR(ROUND((ROUNDDOWN(AG197,0)*12)+IFERROR(VLOOKUP(ROUND(AG197-(ROUNDDOWN(AG197,0)),1),_Esperanzas!$R$5:$S$18,2,TRUE),0),0),12)</f>
        <v>146</v>
      </c>
      <c r="AI197" s="26">
        <f t="shared" si="36"/>
        <v>91.36666641235351</v>
      </c>
    </row>
    <row r="198" spans="8:35" x14ac:dyDescent="0.25">
      <c r="H198" s="30">
        <f t="shared" si="31"/>
        <v>79.3</v>
      </c>
      <c r="I198" s="28">
        <f>I197+(I205-I195)/10</f>
        <v>11.275000000000002</v>
      </c>
      <c r="J198" s="32">
        <f>IFERROR(ROUND((ROUNDDOWN(I198,0)*12)+IFERROR(VLOOKUP(ROUND(I198-(ROUNDDOWN(I198,0)),1),_Esperanzas!$R$5:$S$18,2,TRUE),0),0),12)</f>
        <v>135</v>
      </c>
      <c r="K198" s="28">
        <f t="shared" si="34"/>
        <v>90.575000000000003</v>
      </c>
      <c r="L198" s="28">
        <f>L197+(L205-L195)/10</f>
        <v>13.916666793823241</v>
      </c>
      <c r="M198" s="32">
        <f>IFERROR(ROUND((ROUNDDOWN(L198,0)*12)+IFERROR(VLOOKUP(ROUND(L198-(ROUNDDOWN(L198,0)),1),_Esperanzas!$R$5:$S$18,2,TRUE),0),0),12)</f>
        <v>166</v>
      </c>
      <c r="N198" s="28">
        <f t="shared" si="33"/>
        <v>93.216666793823237</v>
      </c>
      <c r="AC198" s="30">
        <f t="shared" si="32"/>
        <v>79.3</v>
      </c>
      <c r="AD198" s="28">
        <f>AD197+(AD205-AD195)/10</f>
        <v>9.3833332061767578</v>
      </c>
      <c r="AE198" s="32">
        <f>IFERROR(ROUND((ROUNDDOWN(AD198,0)*12)+IFERROR(VLOOKUP(ROUND(AD198-(ROUNDDOWN(AD198,0)),1),_Esperanzas!$R$5:$S$18,2,TRUE),0),0),12)</f>
        <v>112</v>
      </c>
      <c r="AF198" s="28">
        <f t="shared" si="35"/>
        <v>88.683333206176755</v>
      </c>
      <c r="AG198" s="28">
        <f>AG197+(AG205-AG195)/10</f>
        <v>12.083333110809324</v>
      </c>
      <c r="AH198" s="32">
        <f>IFERROR(ROUND((ROUNDDOWN(AG198,0)*12)+IFERROR(VLOOKUP(ROUND(AG198-(ROUNDDOWN(AG198,0)),1),_Esperanzas!$R$5:$S$18,2,TRUE),0),0),12)</f>
        <v>145</v>
      </c>
      <c r="AI198" s="28">
        <f t="shared" si="36"/>
        <v>91.383333110809318</v>
      </c>
    </row>
    <row r="199" spans="8:35" x14ac:dyDescent="0.25">
      <c r="H199" s="29">
        <f t="shared" ref="H199:H262" si="37">ROUND(H198+0.1,1)</f>
        <v>79.400000000000006</v>
      </c>
      <c r="I199" s="25">
        <f>I198+(I205-I195)/10</f>
        <v>11.200000000000003</v>
      </c>
      <c r="J199" s="31">
        <f>IFERROR(ROUND((ROUNDDOWN(I199,0)*12)+IFERROR(VLOOKUP(ROUND(I199-(ROUNDDOWN(I199,0)),1),_Esperanzas!$R$5:$S$18,2,TRUE),0),0),12)</f>
        <v>134</v>
      </c>
      <c r="K199" s="25">
        <f t="shared" si="34"/>
        <v>90.600000000000009</v>
      </c>
      <c r="L199" s="25">
        <f>L198+(L205-L195)/10</f>
        <v>13.83333339691162</v>
      </c>
      <c r="M199" s="31">
        <f>IFERROR(ROUND((ROUNDDOWN(L199,0)*12)+IFERROR(VLOOKUP(ROUND(L199-(ROUNDDOWN(L199,0)),1),_Esperanzas!$R$5:$S$18,2,TRUE),0),0),12)</f>
        <v>165</v>
      </c>
      <c r="N199" s="26">
        <f t="shared" si="33"/>
        <v>93.233333396911632</v>
      </c>
      <c r="AC199" s="29">
        <f t="shared" ref="AC199:AC262" si="38">ROUND(AC198+0.1,1)</f>
        <v>79.400000000000006</v>
      </c>
      <c r="AD199" s="25">
        <f>AD198+(AD205-AD195)/10</f>
        <v>9.3166666030883789</v>
      </c>
      <c r="AE199" s="31">
        <f>IFERROR(ROUND((ROUNDDOWN(AD199,0)*12)+IFERROR(VLOOKUP(ROUND(AD199-(ROUNDDOWN(AD199,0)),1),_Esperanzas!$R$5:$S$18,2,TRUE),0),0),12)</f>
        <v>111</v>
      </c>
      <c r="AF199" s="25">
        <f t="shared" si="35"/>
        <v>88.716666603088385</v>
      </c>
      <c r="AG199" s="25">
        <f>AG198+(AG205-AG195)/10</f>
        <v>11.999999809265134</v>
      </c>
      <c r="AH199" s="31">
        <f>IFERROR(ROUND((ROUNDDOWN(AG199,0)*12)+IFERROR(VLOOKUP(ROUND(AG199-(ROUNDDOWN(AG199,0)),1),_Esperanzas!$R$5:$S$18,2,TRUE),0),0),12)</f>
        <v>144</v>
      </c>
      <c r="AI199" s="26">
        <f t="shared" si="36"/>
        <v>91.39999980926514</v>
      </c>
    </row>
    <row r="200" spans="8:35" x14ac:dyDescent="0.25">
      <c r="H200" s="30">
        <f t="shared" si="37"/>
        <v>79.5</v>
      </c>
      <c r="I200" s="28">
        <f>I199+(I205-I195)/10</f>
        <v>11.125000000000004</v>
      </c>
      <c r="J200" s="32">
        <f>IFERROR(ROUND((ROUNDDOWN(I200,0)*12)+IFERROR(VLOOKUP(ROUND(I200-(ROUNDDOWN(I200,0)),1),_Esperanzas!$R$5:$S$18,2,TRUE),0),0),12)</f>
        <v>133</v>
      </c>
      <c r="K200" s="28">
        <f t="shared" si="34"/>
        <v>90.625</v>
      </c>
      <c r="L200" s="28">
        <f>L199+(L205-L195)/10</f>
        <v>13.749999999999998</v>
      </c>
      <c r="M200" s="32">
        <f>IFERROR(ROUND((ROUNDDOWN(L200,0)*12)+IFERROR(VLOOKUP(ROUND(L200-(ROUNDDOWN(L200,0)),1),_Esperanzas!$R$5:$S$18,2,TRUE),0),0),12)</f>
        <v>164</v>
      </c>
      <c r="N200" s="28">
        <f t="shared" si="33"/>
        <v>93.25</v>
      </c>
      <c r="AC200" s="30">
        <f t="shared" si="38"/>
        <v>79.5</v>
      </c>
      <c r="AD200" s="28">
        <f>AD199+(AD205-AD195)/10</f>
        <v>9.25</v>
      </c>
      <c r="AE200" s="32">
        <f>IFERROR(ROUND((ROUNDDOWN(AD200,0)*12)+IFERROR(VLOOKUP(ROUND(AD200-(ROUNDDOWN(AD200,0)),1),_Esperanzas!$R$5:$S$18,2,TRUE),0),0),12)</f>
        <v>111</v>
      </c>
      <c r="AF200" s="28">
        <f t="shared" si="35"/>
        <v>88.75</v>
      </c>
      <c r="AG200" s="28">
        <f>AG199+(AG205-AG195)/10</f>
        <v>11.916666507720944</v>
      </c>
      <c r="AH200" s="32">
        <f>IFERROR(ROUND((ROUNDDOWN(AG200,0)*12)+IFERROR(VLOOKUP(ROUND(AG200-(ROUNDDOWN(AG200,0)),1),_Esperanzas!$R$5:$S$18,2,TRUE),0),0),12)</f>
        <v>142</v>
      </c>
      <c r="AI200" s="28">
        <f t="shared" si="36"/>
        <v>91.416666507720947</v>
      </c>
    </row>
    <row r="201" spans="8:35" x14ac:dyDescent="0.25">
      <c r="H201" s="29">
        <f t="shared" si="37"/>
        <v>79.599999999999994</v>
      </c>
      <c r="I201" s="25">
        <f>I200+(I205-I195)/10</f>
        <v>11.050000000000004</v>
      </c>
      <c r="J201" s="31">
        <f>IFERROR(ROUND((ROUNDDOWN(I201,0)*12)+IFERROR(VLOOKUP(ROUND(I201-(ROUNDDOWN(I201,0)),1),_Esperanzas!$R$5:$S$18,2,TRUE),0),0),12)</f>
        <v>133</v>
      </c>
      <c r="K201" s="25">
        <f t="shared" si="34"/>
        <v>90.65</v>
      </c>
      <c r="L201" s="25">
        <f>L200+(L205-L195)/10</f>
        <v>13.666666603088377</v>
      </c>
      <c r="M201" s="31">
        <f>IFERROR(ROUND((ROUNDDOWN(L201,0)*12)+IFERROR(VLOOKUP(ROUND(L201-(ROUNDDOWN(L201,0)),1),_Esperanzas!$R$5:$S$18,2,TRUE),0),0),12)</f>
        <v>164</v>
      </c>
      <c r="N201" s="26">
        <f t="shared" ref="N201:N264" si="39">L201+H201</f>
        <v>93.266666603088368</v>
      </c>
      <c r="AC201" s="29">
        <f t="shared" si="38"/>
        <v>79.599999999999994</v>
      </c>
      <c r="AD201" s="25">
        <f>AD200+(AD205-AD195)/10</f>
        <v>9.1833333969116211</v>
      </c>
      <c r="AE201" s="31">
        <f>IFERROR(ROUND((ROUNDDOWN(AD201,0)*12)+IFERROR(VLOOKUP(ROUND(AD201-(ROUNDDOWN(AD201,0)),1),_Esperanzas!$R$5:$S$18,2,TRUE),0),0),12)</f>
        <v>110</v>
      </c>
      <c r="AF201" s="25">
        <f t="shared" si="35"/>
        <v>88.783333396911615</v>
      </c>
      <c r="AG201" s="25">
        <f>AG200+(AG205-AG195)/10</f>
        <v>11.833333206176754</v>
      </c>
      <c r="AH201" s="31">
        <f>IFERROR(ROUND((ROUNDDOWN(AG201,0)*12)+IFERROR(VLOOKUP(ROUND(AG201-(ROUNDDOWN(AG201,0)),1),_Esperanzas!$R$5:$S$18,2,TRUE),0),0),12)</f>
        <v>141</v>
      </c>
      <c r="AI201" s="26">
        <f t="shared" si="36"/>
        <v>91.433333206176741</v>
      </c>
    </row>
    <row r="202" spans="8:35" x14ac:dyDescent="0.25">
      <c r="H202" s="30">
        <f t="shared" si="37"/>
        <v>79.7</v>
      </c>
      <c r="I202" s="28">
        <f>I201+(I205-I195)/10</f>
        <v>10.975000000000005</v>
      </c>
      <c r="J202" s="32">
        <f>IFERROR(ROUND((ROUNDDOWN(I202,0)*12)+IFERROR(VLOOKUP(ROUND(I202-(ROUNDDOWN(I202,0)),1),_Esperanzas!$R$5:$S$18,2,TRUE),0),0),12)</f>
        <v>132</v>
      </c>
      <c r="K202" s="28">
        <f t="shared" si="34"/>
        <v>90.675000000000011</v>
      </c>
      <c r="L202" s="28">
        <f>L201+(L205-L195)/10</f>
        <v>13.583333206176755</v>
      </c>
      <c r="M202" s="32">
        <f>IFERROR(ROUND((ROUNDDOWN(L202,0)*12)+IFERROR(VLOOKUP(ROUND(L202-(ROUNDDOWN(L202,0)),1),_Esperanzas!$R$5:$S$18,2,TRUE),0),0),12)</f>
        <v>163</v>
      </c>
      <c r="N202" s="28">
        <f t="shared" si="39"/>
        <v>93.283333206176763</v>
      </c>
      <c r="AC202" s="30">
        <f t="shared" si="38"/>
        <v>79.7</v>
      </c>
      <c r="AD202" s="28">
        <f>AD201+(AD205-AD195)/10</f>
        <v>9.1166667938232422</v>
      </c>
      <c r="AE202" s="32">
        <f>IFERROR(ROUND((ROUNDDOWN(AD202,0)*12)+IFERROR(VLOOKUP(ROUND(AD202-(ROUNDDOWN(AD202,0)),1),_Esperanzas!$R$5:$S$18,2,TRUE),0),0),12)</f>
        <v>109</v>
      </c>
      <c r="AF202" s="28">
        <f t="shared" si="35"/>
        <v>88.816666793823245</v>
      </c>
      <c r="AG202" s="28">
        <f>AG201+(AG205-AG195)/10</f>
        <v>11.749999904632563</v>
      </c>
      <c r="AH202" s="32">
        <f>IFERROR(ROUND((ROUNDDOWN(AG202,0)*12)+IFERROR(VLOOKUP(ROUND(AG202-(ROUNDDOWN(AG202,0)),1),_Esperanzas!$R$5:$S$18,2,TRUE),0),0),12)</f>
        <v>140</v>
      </c>
      <c r="AI202" s="28">
        <f t="shared" si="36"/>
        <v>91.449999904632563</v>
      </c>
    </row>
    <row r="203" spans="8:35" x14ac:dyDescent="0.25">
      <c r="H203" s="29">
        <f t="shared" si="37"/>
        <v>79.8</v>
      </c>
      <c r="I203" s="25">
        <f>I202+(I205-I195)/10</f>
        <v>10.900000000000006</v>
      </c>
      <c r="J203" s="31">
        <f>IFERROR(ROUND((ROUNDDOWN(I203,0)*12)+IFERROR(VLOOKUP(ROUND(I203-(ROUNDDOWN(I203,0)),1),_Esperanzas!$R$5:$S$18,2,TRUE),0),0),12)</f>
        <v>130</v>
      </c>
      <c r="K203" s="25">
        <f t="shared" si="34"/>
        <v>90.7</v>
      </c>
      <c r="L203" s="25">
        <f>L202+(L205-L195)/10</f>
        <v>13.499999809265134</v>
      </c>
      <c r="M203" s="31">
        <f>IFERROR(ROUND((ROUNDDOWN(L203,0)*12)+IFERROR(VLOOKUP(ROUND(L203-(ROUNDDOWN(L203,0)),1),_Esperanzas!$R$5:$S$18,2,TRUE),0),0),12)</f>
        <v>162</v>
      </c>
      <c r="N203" s="26">
        <f t="shared" si="39"/>
        <v>93.299999809265131</v>
      </c>
      <c r="AC203" s="29">
        <f t="shared" si="38"/>
        <v>79.8</v>
      </c>
      <c r="AD203" s="25">
        <f>AD202+(AD205-AD195)/10</f>
        <v>9.0500001907348633</v>
      </c>
      <c r="AE203" s="31">
        <f>IFERROR(ROUND((ROUNDDOWN(AD203,0)*12)+IFERROR(VLOOKUP(ROUND(AD203-(ROUNDDOWN(AD203,0)),1),_Esperanzas!$R$5:$S$18,2,TRUE),0),0),12)</f>
        <v>109</v>
      </c>
      <c r="AF203" s="25">
        <f t="shared" si="35"/>
        <v>88.85000019073486</v>
      </c>
      <c r="AG203" s="25">
        <f>AG202+(AG205-AG195)/10</f>
        <v>11.666666603088373</v>
      </c>
      <c r="AH203" s="31">
        <f>IFERROR(ROUND((ROUNDDOWN(AG203,0)*12)+IFERROR(VLOOKUP(ROUND(AG203-(ROUNDDOWN(AG203,0)),1),_Esperanzas!$R$5:$S$18,2,TRUE),0),0),12)</f>
        <v>140</v>
      </c>
      <c r="AI203" s="26">
        <f t="shared" si="36"/>
        <v>91.46666660308837</v>
      </c>
    </row>
    <row r="204" spans="8:35" x14ac:dyDescent="0.25">
      <c r="H204" s="30">
        <f t="shared" si="37"/>
        <v>79.900000000000006</v>
      </c>
      <c r="I204" s="28">
        <f>I203+(I205-I195)/10</f>
        <v>10.825000000000006</v>
      </c>
      <c r="J204" s="32">
        <f>IFERROR(ROUND((ROUNDDOWN(I204,0)*12)+IFERROR(VLOOKUP(ROUND(I204-(ROUNDDOWN(I204,0)),1),_Esperanzas!$R$5:$S$18,2,TRUE),0),0),12)</f>
        <v>129</v>
      </c>
      <c r="K204" s="28">
        <f t="shared" si="34"/>
        <v>90.725000000000009</v>
      </c>
      <c r="L204" s="28">
        <f>L203+(L205-L195)/10</f>
        <v>13.416666412353512</v>
      </c>
      <c r="M204" s="32">
        <f>IFERROR(ROUND((ROUNDDOWN(L204,0)*12)+IFERROR(VLOOKUP(ROUND(L204-(ROUNDDOWN(L204,0)),1),_Esperanzas!$R$5:$S$18,2,TRUE),0),0),12)</f>
        <v>160</v>
      </c>
      <c r="N204" s="28">
        <f t="shared" si="39"/>
        <v>93.316666412353513</v>
      </c>
      <c r="AC204" s="30">
        <f t="shared" si="38"/>
        <v>79.900000000000006</v>
      </c>
      <c r="AD204" s="28">
        <f>AD203+(AD205-AD195)/10</f>
        <v>8.9833335876464844</v>
      </c>
      <c r="AE204" s="32">
        <f>IFERROR(ROUND((ROUNDDOWN(AD204,0)*12)+IFERROR(VLOOKUP(ROUND(AD204-(ROUNDDOWN(AD204,0)),1),_Esperanzas!$R$5:$S$18,2,TRUE),0),0),12)</f>
        <v>108</v>
      </c>
      <c r="AF204" s="28">
        <f t="shared" si="35"/>
        <v>88.88333358764649</v>
      </c>
      <c r="AG204" s="28">
        <f>AG203+(AG205-AG195)/10</f>
        <v>11.583333301544183</v>
      </c>
      <c r="AH204" s="32">
        <f>IFERROR(ROUND((ROUNDDOWN(AG204,0)*12)+IFERROR(VLOOKUP(ROUND(AG204-(ROUNDDOWN(AG204,0)),1),_Esperanzas!$R$5:$S$18,2,TRUE),0),0),12)</f>
        <v>139</v>
      </c>
      <c r="AI204" s="28">
        <f t="shared" si="36"/>
        <v>91.483333301544192</v>
      </c>
    </row>
    <row r="205" spans="8:35" x14ac:dyDescent="0.25">
      <c r="H205" s="29">
        <f t="shared" si="37"/>
        <v>80</v>
      </c>
      <c r="I205" s="25">
        <f>VLOOKUP($H205,$B$5:$F$55,2,0)</f>
        <v>10.75</v>
      </c>
      <c r="J205" s="31">
        <f>IFERROR(ROUND((ROUNDDOWN(I205,0)*12)+IFERROR(VLOOKUP(ROUND(I205-(ROUNDDOWN(I205,0)),1),_Esperanzas!$R$5:$S$18,2,TRUE),0),0),12)</f>
        <v>129</v>
      </c>
      <c r="K205" s="25">
        <f t="shared" si="34"/>
        <v>90.75</v>
      </c>
      <c r="L205" s="25">
        <f>VLOOKUP($H205,$B$5:$F$55,4,0)</f>
        <v>13.333333015441895</v>
      </c>
      <c r="M205" s="31">
        <f>IFERROR(ROUND((ROUNDDOWN(L205,0)*12)+IFERROR(VLOOKUP(ROUND(L205-(ROUNDDOWN(L205,0)),1),_Esperanzas!$R$5:$S$18,2,TRUE),0),0),12)</f>
        <v>159</v>
      </c>
      <c r="N205" s="26">
        <f t="shared" si="39"/>
        <v>93.333333015441895</v>
      </c>
      <c r="AC205" s="29">
        <f t="shared" si="38"/>
        <v>80</v>
      </c>
      <c r="AD205" s="25">
        <f>VLOOKUP($AC205,$W$5:$AA$55,2,0)</f>
        <v>8.9166669845581055</v>
      </c>
      <c r="AE205" s="31">
        <f>IFERROR(ROUND((ROUNDDOWN(AD205,0)*12)+IFERROR(VLOOKUP(ROUND(AD205-(ROUNDDOWN(AD205,0)),1),_Esperanzas!$R$5:$S$18,2,TRUE),0),0),12)</f>
        <v>106</v>
      </c>
      <c r="AF205" s="25">
        <f t="shared" si="35"/>
        <v>88.916666984558105</v>
      </c>
      <c r="AG205" s="25">
        <f>VLOOKUP($AC205,$W$5:$AA$55,4,0)</f>
        <v>11.5</v>
      </c>
      <c r="AH205" s="31">
        <f>IFERROR(ROUND((ROUNDDOWN(AG205,0)*12)+IFERROR(VLOOKUP(ROUND(AG205-(ROUNDDOWN(AG205,0)),1),_Esperanzas!$R$5:$S$18,2,TRUE),0),0),12)</f>
        <v>138</v>
      </c>
      <c r="AI205" s="26">
        <f t="shared" si="36"/>
        <v>91.5</v>
      </c>
    </row>
    <row r="206" spans="8:35" x14ac:dyDescent="0.25">
      <c r="H206" s="30">
        <f t="shared" si="37"/>
        <v>80.099999999999994</v>
      </c>
      <c r="I206" s="28">
        <f>I205+(I215-I205)/10</f>
        <v>10.675000000000001</v>
      </c>
      <c r="J206" s="32">
        <f>IFERROR(ROUND((ROUNDDOWN(I206,0)*12)+IFERROR(VLOOKUP(ROUND(I206-(ROUNDDOWN(I206,0)),1),_Esperanzas!$R$5:$S$18,2,TRUE),0),0),12)</f>
        <v>128</v>
      </c>
      <c r="K206" s="28">
        <f t="shared" si="34"/>
        <v>90.774999999999991</v>
      </c>
      <c r="L206" s="28">
        <f>L205+(L215-L205)/10</f>
        <v>13.249999713897704</v>
      </c>
      <c r="M206" s="32">
        <f>IFERROR(ROUND((ROUNDDOWN(L206,0)*12)+IFERROR(VLOOKUP(ROUND(L206-(ROUNDDOWN(L206,0)),1),_Esperanzas!$R$5:$S$18,2,TRUE),0),0),12)</f>
        <v>158</v>
      </c>
      <c r="N206" s="28">
        <f t="shared" si="39"/>
        <v>93.349999713897702</v>
      </c>
      <c r="AC206" s="30">
        <f t="shared" si="38"/>
        <v>80.099999999999994</v>
      </c>
      <c r="AD206" s="28">
        <f>AD205+(AD215-AD205)/10</f>
        <v>8.8500002861022953</v>
      </c>
      <c r="AE206" s="32">
        <f>IFERROR(ROUND((ROUNDDOWN(AD206,0)*12)+IFERROR(VLOOKUP(ROUND(AD206-(ROUNDDOWN(AD206,0)),1),_Esperanzas!$R$5:$S$18,2,TRUE),0),0),12)</f>
        <v>106</v>
      </c>
      <c r="AF206" s="28">
        <f t="shared" si="35"/>
        <v>88.950000286102295</v>
      </c>
      <c r="AG206" s="28">
        <f>AG205+(AG215-AG205)/10</f>
        <v>11.41666669845581</v>
      </c>
      <c r="AH206" s="32">
        <f>IFERROR(ROUND((ROUNDDOWN(AG206,0)*12)+IFERROR(VLOOKUP(ROUND(AG206-(ROUNDDOWN(AG206,0)),1),_Esperanzas!$R$5:$S$18,2,TRUE),0),0),12)</f>
        <v>136</v>
      </c>
      <c r="AI206" s="28">
        <f t="shared" si="36"/>
        <v>91.516666698455808</v>
      </c>
    </row>
    <row r="207" spans="8:35" x14ac:dyDescent="0.25">
      <c r="H207" s="29">
        <f t="shared" si="37"/>
        <v>80.2</v>
      </c>
      <c r="I207" s="25">
        <f>I206+(I215-I205)/10</f>
        <v>10.600000000000001</v>
      </c>
      <c r="J207" s="31">
        <f>IFERROR(ROUND((ROUNDDOWN(I207,0)*12)+IFERROR(VLOOKUP(ROUND(I207-(ROUNDDOWN(I207,0)),1),_Esperanzas!$R$5:$S$18,2,TRUE),0),0),12)</f>
        <v>127</v>
      </c>
      <c r="K207" s="25">
        <f t="shared" si="34"/>
        <v>90.800000000000011</v>
      </c>
      <c r="L207" s="25">
        <f>L206+(L215-L205)/10</f>
        <v>13.166666412353514</v>
      </c>
      <c r="M207" s="31">
        <f>IFERROR(ROUND((ROUNDDOWN(L207,0)*12)+IFERROR(VLOOKUP(ROUND(L207-(ROUNDDOWN(L207,0)),1),_Esperanzas!$R$5:$S$18,2,TRUE),0),0),12)</f>
        <v>158</v>
      </c>
      <c r="N207" s="26">
        <f t="shared" si="39"/>
        <v>93.36666641235351</v>
      </c>
      <c r="AC207" s="29">
        <f t="shared" si="38"/>
        <v>80.2</v>
      </c>
      <c r="AD207" s="25">
        <f>AD206+(AD215-AD205)/10</f>
        <v>8.7833335876464851</v>
      </c>
      <c r="AE207" s="31">
        <f>IFERROR(ROUND((ROUNDDOWN(AD207,0)*12)+IFERROR(VLOOKUP(ROUND(AD207-(ROUNDDOWN(AD207,0)),1),_Esperanzas!$R$5:$S$18,2,TRUE),0),0),12)</f>
        <v>105</v>
      </c>
      <c r="AF207" s="25">
        <f t="shared" si="35"/>
        <v>88.983333587646484</v>
      </c>
      <c r="AG207" s="25">
        <f>AG206+(AG215-AG205)/10</f>
        <v>11.33333339691162</v>
      </c>
      <c r="AH207" s="31">
        <f>IFERROR(ROUND((ROUNDDOWN(AG207,0)*12)+IFERROR(VLOOKUP(ROUND(AG207-(ROUNDDOWN(AG207,0)),1),_Esperanzas!$R$5:$S$18,2,TRUE),0),0),12)</f>
        <v>135</v>
      </c>
      <c r="AI207" s="26">
        <f t="shared" si="36"/>
        <v>91.533333396911615</v>
      </c>
    </row>
    <row r="208" spans="8:35" x14ac:dyDescent="0.25">
      <c r="H208" s="30">
        <f t="shared" si="37"/>
        <v>80.3</v>
      </c>
      <c r="I208" s="28">
        <f>I207+(I215-I205)/10</f>
        <v>10.525000000000002</v>
      </c>
      <c r="J208" s="32">
        <f>IFERROR(ROUND((ROUNDDOWN(I208,0)*12)+IFERROR(VLOOKUP(ROUND(I208-(ROUNDDOWN(I208,0)),1),_Esperanzas!$R$5:$S$18,2,TRUE),0),0),12)</f>
        <v>126</v>
      </c>
      <c r="K208" s="28">
        <f t="shared" si="34"/>
        <v>90.825000000000003</v>
      </c>
      <c r="L208" s="28">
        <f>L207+(L215-L205)/10</f>
        <v>13.083333110809324</v>
      </c>
      <c r="M208" s="32">
        <f>IFERROR(ROUND((ROUNDDOWN(L208,0)*12)+IFERROR(VLOOKUP(ROUND(L208-(ROUNDDOWN(L208,0)),1),_Esperanzas!$R$5:$S$18,2,TRUE),0),0),12)</f>
        <v>157</v>
      </c>
      <c r="N208" s="28">
        <f t="shared" si="39"/>
        <v>93.383333110809318</v>
      </c>
      <c r="AC208" s="30">
        <f t="shared" si="38"/>
        <v>80.3</v>
      </c>
      <c r="AD208" s="28">
        <f>AD207+(AD215-AD205)/10</f>
        <v>8.7166668891906749</v>
      </c>
      <c r="AE208" s="32">
        <f>IFERROR(ROUND((ROUNDDOWN(AD208,0)*12)+IFERROR(VLOOKUP(ROUND(AD208-(ROUNDDOWN(AD208,0)),1),_Esperanzas!$R$5:$S$18,2,TRUE),0),0),12)</f>
        <v>104</v>
      </c>
      <c r="AF208" s="28">
        <f t="shared" si="35"/>
        <v>89.016666889190674</v>
      </c>
      <c r="AG208" s="28">
        <f>AG207+(AG215-AG205)/10</f>
        <v>11.25000009536743</v>
      </c>
      <c r="AH208" s="32">
        <f>IFERROR(ROUND((ROUNDDOWN(AG208,0)*12)+IFERROR(VLOOKUP(ROUND(AG208-(ROUNDDOWN(AG208,0)),1),_Esperanzas!$R$5:$S$18,2,TRUE),0),0),12)</f>
        <v>135</v>
      </c>
      <c r="AI208" s="28">
        <f t="shared" si="36"/>
        <v>91.550000095367423</v>
      </c>
    </row>
    <row r="209" spans="8:35" x14ac:dyDescent="0.25">
      <c r="H209" s="29">
        <f t="shared" si="37"/>
        <v>80.400000000000006</v>
      </c>
      <c r="I209" s="25">
        <f>I208+(I215-I205)/10</f>
        <v>10.450000000000003</v>
      </c>
      <c r="J209" s="31">
        <f>IFERROR(ROUND((ROUNDDOWN(I209,0)*12)+IFERROR(VLOOKUP(ROUND(I209-(ROUNDDOWN(I209,0)),1),_Esperanzas!$R$5:$S$18,2,TRUE),0),0),12)</f>
        <v>126</v>
      </c>
      <c r="K209" s="25">
        <f t="shared" si="34"/>
        <v>90.850000000000009</v>
      </c>
      <c r="L209" s="25">
        <f>L208+(L215-L205)/10</f>
        <v>12.999999809265134</v>
      </c>
      <c r="M209" s="31">
        <f>IFERROR(ROUND((ROUNDDOWN(L209,0)*12)+IFERROR(VLOOKUP(ROUND(L209-(ROUNDDOWN(L209,0)),1),_Esperanzas!$R$5:$S$18,2,TRUE),0),0),12)</f>
        <v>156</v>
      </c>
      <c r="N209" s="26">
        <f t="shared" si="39"/>
        <v>93.39999980926514</v>
      </c>
      <c r="AC209" s="29">
        <f t="shared" si="38"/>
        <v>80.400000000000006</v>
      </c>
      <c r="AD209" s="25">
        <f>AD208+(AD215-AD205)/10</f>
        <v>8.6500001907348647</v>
      </c>
      <c r="AE209" s="31">
        <f>IFERROR(ROUND((ROUNDDOWN(AD209,0)*12)+IFERROR(VLOOKUP(ROUND(AD209-(ROUNDDOWN(AD209,0)),1),_Esperanzas!$R$5:$S$18,2,TRUE),0),0),12)</f>
        <v>104</v>
      </c>
      <c r="AF209" s="25">
        <f t="shared" si="35"/>
        <v>89.050000190734863</v>
      </c>
      <c r="AG209" s="25">
        <f>AG208+(AG215-AG205)/10</f>
        <v>11.166666793823239</v>
      </c>
      <c r="AH209" s="31">
        <f>IFERROR(ROUND((ROUNDDOWN(AG209,0)*12)+IFERROR(VLOOKUP(ROUND(AG209-(ROUNDDOWN(AG209,0)),1),_Esperanzas!$R$5:$S$18,2,TRUE),0),0),12)</f>
        <v>134</v>
      </c>
      <c r="AI209" s="26">
        <f t="shared" si="36"/>
        <v>91.566666793823245</v>
      </c>
    </row>
    <row r="210" spans="8:35" x14ac:dyDescent="0.25">
      <c r="H210" s="30">
        <f t="shared" si="37"/>
        <v>80.5</v>
      </c>
      <c r="I210" s="28">
        <f>I209+(I215-I205)/10</f>
        <v>10.375000000000004</v>
      </c>
      <c r="J210" s="32">
        <f>IFERROR(ROUND((ROUNDDOWN(I210,0)*12)+IFERROR(VLOOKUP(ROUND(I210-(ROUNDDOWN(I210,0)),1),_Esperanzas!$R$5:$S$18,2,TRUE),0),0),12)</f>
        <v>124</v>
      </c>
      <c r="K210" s="28">
        <f t="shared" si="34"/>
        <v>90.875</v>
      </c>
      <c r="L210" s="28">
        <f>L209+(L215-L205)/10</f>
        <v>12.916666507720944</v>
      </c>
      <c r="M210" s="32">
        <f>IFERROR(ROUND((ROUNDDOWN(L210,0)*12)+IFERROR(VLOOKUP(ROUND(L210-(ROUNDDOWN(L210,0)),1),_Esperanzas!$R$5:$S$18,2,TRUE),0),0),12)</f>
        <v>154</v>
      </c>
      <c r="N210" s="28">
        <f t="shared" si="39"/>
        <v>93.416666507720947</v>
      </c>
      <c r="AC210" s="30">
        <f t="shared" si="38"/>
        <v>80.5</v>
      </c>
      <c r="AD210" s="28">
        <f>AD209+(AD215-AD205)/10</f>
        <v>8.5833334922790545</v>
      </c>
      <c r="AE210" s="32">
        <f>IFERROR(ROUND((ROUNDDOWN(AD210,0)*12)+IFERROR(VLOOKUP(ROUND(AD210-(ROUNDDOWN(AD210,0)),1),_Esperanzas!$R$5:$S$18,2,TRUE),0),0),12)</f>
        <v>103</v>
      </c>
      <c r="AF210" s="28">
        <f t="shared" si="35"/>
        <v>89.083333492279053</v>
      </c>
      <c r="AG210" s="28">
        <f>AG209+(AG215-AG205)/10</f>
        <v>11.083333492279049</v>
      </c>
      <c r="AH210" s="32">
        <f>IFERROR(ROUND((ROUNDDOWN(AG210,0)*12)+IFERROR(VLOOKUP(ROUND(AG210-(ROUNDDOWN(AG210,0)),1),_Esperanzas!$R$5:$S$18,2,TRUE),0),0),12)</f>
        <v>133</v>
      </c>
      <c r="AI210" s="28">
        <f t="shared" si="36"/>
        <v>91.583333492279053</v>
      </c>
    </row>
    <row r="211" spans="8:35" x14ac:dyDescent="0.25">
      <c r="H211" s="29">
        <f t="shared" si="37"/>
        <v>80.599999999999994</v>
      </c>
      <c r="I211" s="25">
        <f>I210+(I215-I205)/10</f>
        <v>10.300000000000004</v>
      </c>
      <c r="J211" s="31">
        <f>IFERROR(ROUND((ROUNDDOWN(I211,0)*12)+IFERROR(VLOOKUP(ROUND(I211-(ROUNDDOWN(I211,0)),1),_Esperanzas!$R$5:$S$18,2,TRUE),0),0),12)</f>
        <v>123</v>
      </c>
      <c r="K211" s="25">
        <f t="shared" ref="K211:K274" si="40">I211+H211</f>
        <v>90.9</v>
      </c>
      <c r="L211" s="25">
        <f>L210+(L215-L205)/10</f>
        <v>12.833333206176754</v>
      </c>
      <c r="M211" s="31">
        <f>IFERROR(ROUND((ROUNDDOWN(L211,0)*12)+IFERROR(VLOOKUP(ROUND(L211-(ROUNDDOWN(L211,0)),1),_Esperanzas!$R$5:$S$18,2,TRUE),0),0),12)</f>
        <v>153</v>
      </c>
      <c r="N211" s="26">
        <f t="shared" si="39"/>
        <v>93.433333206176741</v>
      </c>
      <c r="AC211" s="29">
        <f t="shared" si="38"/>
        <v>80.599999999999994</v>
      </c>
      <c r="AD211" s="25">
        <f>AD210+(AD215-AD205)/10</f>
        <v>8.5166667938232443</v>
      </c>
      <c r="AE211" s="31">
        <f>IFERROR(ROUND((ROUNDDOWN(AD211,0)*12)+IFERROR(VLOOKUP(ROUND(AD211-(ROUNDDOWN(AD211,0)),1),_Esperanzas!$R$5:$S$18,2,TRUE),0),0),12)</f>
        <v>102</v>
      </c>
      <c r="AF211" s="25">
        <f t="shared" ref="AF211:AF274" si="41">AD211+AC211</f>
        <v>89.116666793823242</v>
      </c>
      <c r="AG211" s="25">
        <f>AG210+(AG215-AG205)/10</f>
        <v>11.000000190734859</v>
      </c>
      <c r="AH211" s="31">
        <f>IFERROR(ROUND((ROUNDDOWN(AG211,0)*12)+IFERROR(VLOOKUP(ROUND(AG211-(ROUNDDOWN(AG211,0)),1),_Esperanzas!$R$5:$S$18,2,TRUE),0),0),12)</f>
        <v>132</v>
      </c>
      <c r="AI211" s="26">
        <f t="shared" ref="AI211:AI274" si="42">AG211+AC211</f>
        <v>91.600000190734846</v>
      </c>
    </row>
    <row r="212" spans="8:35" x14ac:dyDescent="0.25">
      <c r="H212" s="30">
        <f t="shared" si="37"/>
        <v>80.7</v>
      </c>
      <c r="I212" s="28">
        <f>I211+(I215-I205)/10</f>
        <v>10.225000000000005</v>
      </c>
      <c r="J212" s="32">
        <f>IFERROR(ROUND((ROUNDDOWN(I212,0)*12)+IFERROR(VLOOKUP(ROUND(I212-(ROUNDDOWN(I212,0)),1),_Esperanzas!$R$5:$S$18,2,TRUE),0),0),12)</f>
        <v>122</v>
      </c>
      <c r="K212" s="28">
        <f t="shared" si="40"/>
        <v>90.925000000000011</v>
      </c>
      <c r="L212" s="28">
        <f>L211+(L215-L205)/10</f>
        <v>12.749999904632563</v>
      </c>
      <c r="M212" s="32">
        <f>IFERROR(ROUND((ROUNDDOWN(L212,0)*12)+IFERROR(VLOOKUP(ROUND(L212-(ROUNDDOWN(L212,0)),1),_Esperanzas!$R$5:$S$18,2,TRUE),0),0),12)</f>
        <v>152</v>
      </c>
      <c r="N212" s="28">
        <f t="shared" si="39"/>
        <v>93.449999904632563</v>
      </c>
      <c r="AC212" s="30">
        <f t="shared" si="38"/>
        <v>80.7</v>
      </c>
      <c r="AD212" s="28">
        <f>AD211+(AD215-AD205)/10</f>
        <v>8.4500000953674341</v>
      </c>
      <c r="AE212" s="32">
        <f>IFERROR(ROUND((ROUNDDOWN(AD212,0)*12)+IFERROR(VLOOKUP(ROUND(AD212-(ROUNDDOWN(AD212,0)),1),_Esperanzas!$R$5:$S$18,2,TRUE),0),0),12)</f>
        <v>102</v>
      </c>
      <c r="AF212" s="28">
        <f t="shared" si="41"/>
        <v>89.150000095367432</v>
      </c>
      <c r="AG212" s="28">
        <f>AG211+(AG215-AG205)/10</f>
        <v>10.916666889190669</v>
      </c>
      <c r="AH212" s="32">
        <f>IFERROR(ROUND((ROUNDDOWN(AG212,0)*12)+IFERROR(VLOOKUP(ROUND(AG212-(ROUNDDOWN(AG212,0)),1),_Esperanzas!$R$5:$S$18,2,TRUE),0),0),12)</f>
        <v>130</v>
      </c>
      <c r="AI212" s="28">
        <f t="shared" si="42"/>
        <v>91.616666889190668</v>
      </c>
    </row>
    <row r="213" spans="8:35" x14ac:dyDescent="0.25">
      <c r="H213" s="29">
        <f t="shared" si="37"/>
        <v>80.8</v>
      </c>
      <c r="I213" s="25">
        <f>I212+(I215-I205)/10</f>
        <v>10.150000000000006</v>
      </c>
      <c r="J213" s="31">
        <f>IFERROR(ROUND((ROUNDDOWN(I213,0)*12)+IFERROR(VLOOKUP(ROUND(I213-(ROUNDDOWN(I213,0)),1),_Esperanzas!$R$5:$S$18,2,TRUE),0),0),12)</f>
        <v>122</v>
      </c>
      <c r="K213" s="25">
        <f t="shared" si="40"/>
        <v>90.95</v>
      </c>
      <c r="L213" s="25">
        <f>L212+(L215-L205)/10</f>
        <v>12.666666603088373</v>
      </c>
      <c r="M213" s="31">
        <f>IFERROR(ROUND((ROUNDDOWN(L213,0)*12)+IFERROR(VLOOKUP(ROUND(L213-(ROUNDDOWN(L213,0)),1),_Esperanzas!$R$5:$S$18,2,TRUE),0),0),12)</f>
        <v>152</v>
      </c>
      <c r="N213" s="26">
        <f t="shared" si="39"/>
        <v>93.46666660308837</v>
      </c>
      <c r="AC213" s="29">
        <f t="shared" si="38"/>
        <v>80.8</v>
      </c>
      <c r="AD213" s="25">
        <f>AD212+(AD215-AD205)/10</f>
        <v>8.3833333969116239</v>
      </c>
      <c r="AE213" s="31">
        <f>IFERROR(ROUND((ROUNDDOWN(AD213,0)*12)+IFERROR(VLOOKUP(ROUND(AD213-(ROUNDDOWN(AD213,0)),1),_Esperanzas!$R$5:$S$18,2,TRUE),0),0),12)</f>
        <v>100</v>
      </c>
      <c r="AF213" s="25">
        <f t="shared" si="41"/>
        <v>89.183333396911621</v>
      </c>
      <c r="AG213" s="25">
        <f>AG212+(AG215-AG205)/10</f>
        <v>10.833333587646479</v>
      </c>
      <c r="AH213" s="31">
        <f>IFERROR(ROUND((ROUNDDOWN(AG213,0)*12)+IFERROR(VLOOKUP(ROUND(AG213-(ROUNDDOWN(AG213,0)),1),_Esperanzas!$R$5:$S$18,2,TRUE),0),0),12)</f>
        <v>129</v>
      </c>
      <c r="AI213" s="26">
        <f t="shared" si="42"/>
        <v>91.633333587646476</v>
      </c>
    </row>
    <row r="214" spans="8:35" x14ac:dyDescent="0.25">
      <c r="H214" s="30">
        <f t="shared" si="37"/>
        <v>80.900000000000006</v>
      </c>
      <c r="I214" s="28">
        <f>I213+(I215-I205)/10</f>
        <v>10.075000000000006</v>
      </c>
      <c r="J214" s="32">
        <f>IFERROR(ROUND((ROUNDDOWN(I214,0)*12)+IFERROR(VLOOKUP(ROUND(I214-(ROUNDDOWN(I214,0)),1),_Esperanzas!$R$5:$S$18,2,TRUE),0),0),12)</f>
        <v>121</v>
      </c>
      <c r="K214" s="28">
        <f t="shared" si="40"/>
        <v>90.975000000000009</v>
      </c>
      <c r="L214" s="28">
        <f>L213+(L215-L205)/10</f>
        <v>12.583333301544183</v>
      </c>
      <c r="M214" s="32">
        <f>IFERROR(ROUND((ROUNDDOWN(L214,0)*12)+IFERROR(VLOOKUP(ROUND(L214-(ROUNDDOWN(L214,0)),1),_Esperanzas!$R$5:$S$18,2,TRUE),0),0),12)</f>
        <v>151</v>
      </c>
      <c r="N214" s="28">
        <f t="shared" si="39"/>
        <v>93.483333301544192</v>
      </c>
      <c r="AC214" s="30">
        <f t="shared" si="38"/>
        <v>80.900000000000006</v>
      </c>
      <c r="AD214" s="28">
        <f>AD213+(AD215-AD205)/10</f>
        <v>8.3166666984558137</v>
      </c>
      <c r="AE214" s="32">
        <f>IFERROR(ROUND((ROUNDDOWN(AD214,0)*12)+IFERROR(VLOOKUP(ROUND(AD214-(ROUNDDOWN(AD214,0)),1),_Esperanzas!$R$5:$S$18,2,TRUE),0),0),12)</f>
        <v>99</v>
      </c>
      <c r="AF214" s="28">
        <f t="shared" si="41"/>
        <v>89.216666698455825</v>
      </c>
      <c r="AG214" s="28">
        <f>AG213+(AG215-AG205)/10</f>
        <v>10.750000286102289</v>
      </c>
      <c r="AH214" s="32">
        <f>IFERROR(ROUND((ROUNDDOWN(AG214,0)*12)+IFERROR(VLOOKUP(ROUND(AG214-(ROUNDDOWN(AG214,0)),1),_Esperanzas!$R$5:$S$18,2,TRUE),0),0),12)</f>
        <v>129</v>
      </c>
      <c r="AI214" s="28">
        <f t="shared" si="42"/>
        <v>91.650000286102298</v>
      </c>
    </row>
    <row r="215" spans="8:35" x14ac:dyDescent="0.25">
      <c r="H215" s="29">
        <f t="shared" si="37"/>
        <v>81</v>
      </c>
      <c r="I215" s="25">
        <f>VLOOKUP($H215,$B$5:$F$55,2,0)</f>
        <v>10</v>
      </c>
      <c r="J215" s="31">
        <f>IFERROR(ROUND((ROUNDDOWN(I215,0)*12)+IFERROR(VLOOKUP(ROUND(I215-(ROUNDDOWN(I215,0)),1),_Esperanzas!$R$5:$S$18,2,TRUE),0),0),12)</f>
        <v>120</v>
      </c>
      <c r="K215" s="25">
        <f t="shared" si="40"/>
        <v>91</v>
      </c>
      <c r="L215" s="25">
        <f>VLOOKUP($H215,$B$5:$F$55,4,0)</f>
        <v>12.5</v>
      </c>
      <c r="M215" s="31">
        <f>IFERROR(ROUND((ROUNDDOWN(L215,0)*12)+IFERROR(VLOOKUP(ROUND(L215-(ROUNDDOWN(L215,0)),1),_Esperanzas!$R$5:$S$18,2,TRUE),0),0),12)</f>
        <v>150</v>
      </c>
      <c r="N215" s="26">
        <f t="shared" si="39"/>
        <v>93.5</v>
      </c>
      <c r="AC215" s="29">
        <f t="shared" si="38"/>
        <v>81</v>
      </c>
      <c r="AD215" s="25">
        <f>VLOOKUP($AC215,$W$5:$AA$55,2,0)</f>
        <v>8.25</v>
      </c>
      <c r="AE215" s="31">
        <f>IFERROR(ROUND((ROUNDDOWN(AD215,0)*12)+IFERROR(VLOOKUP(ROUND(AD215-(ROUNDDOWN(AD215,0)),1),_Esperanzas!$R$5:$S$18,2,TRUE),0),0),12)</f>
        <v>99</v>
      </c>
      <c r="AF215" s="25">
        <f t="shared" si="41"/>
        <v>89.25</v>
      </c>
      <c r="AG215" s="25">
        <f>VLOOKUP($AC215,$W$5:$AA$55,4,0)</f>
        <v>10.666666984558105</v>
      </c>
      <c r="AH215" s="31">
        <f>IFERROR(ROUND((ROUNDDOWN(AG215,0)*12)+IFERROR(VLOOKUP(ROUND(AG215-(ROUNDDOWN(AG215,0)),1),_Esperanzas!$R$5:$S$18,2,TRUE),0),0),12)</f>
        <v>128</v>
      </c>
      <c r="AI215" s="26">
        <f t="shared" si="42"/>
        <v>91.666666984558105</v>
      </c>
    </row>
    <row r="216" spans="8:35" x14ac:dyDescent="0.25">
      <c r="H216" s="30">
        <f t="shared" si="37"/>
        <v>81.099999999999994</v>
      </c>
      <c r="I216" s="28">
        <f>I215+(I225-I215)/10</f>
        <v>9.9333333015441898</v>
      </c>
      <c r="J216" s="32">
        <f>IFERROR(ROUND((ROUNDDOWN(I216,0)*12)+IFERROR(VLOOKUP(ROUND(I216-(ROUNDDOWN(I216,0)),1),_Esperanzas!$R$5:$S$18,2,TRUE),0),0),12)</f>
        <v>118</v>
      </c>
      <c r="K216" s="28">
        <f t="shared" si="40"/>
        <v>91.033333301544189</v>
      </c>
      <c r="L216" s="28">
        <f>L215+(L225-L215)/10</f>
        <v>12.41666669845581</v>
      </c>
      <c r="M216" s="32">
        <f>IFERROR(ROUND((ROUNDDOWN(L216,0)*12)+IFERROR(VLOOKUP(ROUND(L216-(ROUNDDOWN(L216,0)),1),_Esperanzas!$R$5:$S$18,2,TRUE),0),0),12)</f>
        <v>148</v>
      </c>
      <c r="N216" s="28">
        <f t="shared" si="39"/>
        <v>93.516666698455808</v>
      </c>
      <c r="AC216" s="30">
        <f t="shared" si="38"/>
        <v>81.099999999999994</v>
      </c>
      <c r="AD216" s="28">
        <f>AD215+(AD225-AD215)/10</f>
        <v>8.1916666507720954</v>
      </c>
      <c r="AE216" s="32">
        <f>IFERROR(ROUND((ROUNDDOWN(AD216,0)*12)+IFERROR(VLOOKUP(ROUND(AD216-(ROUNDDOWN(AD216,0)),1),_Esperanzas!$R$5:$S$18,2,TRUE),0),0),12)</f>
        <v>98</v>
      </c>
      <c r="AF216" s="28">
        <f t="shared" si="41"/>
        <v>89.291666650772086</v>
      </c>
      <c r="AG216" s="28">
        <f>AG215+(AG225-AG215)/10</f>
        <v>10.591666984558106</v>
      </c>
      <c r="AH216" s="32">
        <f>IFERROR(ROUND((ROUNDDOWN(AG216,0)*12)+IFERROR(VLOOKUP(ROUND(AG216-(ROUNDDOWN(AG216,0)),1),_Esperanzas!$R$5:$S$18,2,TRUE),0),0),12)</f>
        <v>127</v>
      </c>
      <c r="AI216" s="28">
        <f t="shared" si="42"/>
        <v>91.691666984558097</v>
      </c>
    </row>
    <row r="217" spans="8:35" x14ac:dyDescent="0.25">
      <c r="H217" s="29">
        <f t="shared" si="37"/>
        <v>81.2</v>
      </c>
      <c r="I217" s="25">
        <f>I216+(I225-I215)/10</f>
        <v>9.8666666030883796</v>
      </c>
      <c r="J217" s="31">
        <f>IFERROR(ROUND((ROUNDDOWN(I217,0)*12)+IFERROR(VLOOKUP(ROUND(I217-(ROUNDDOWN(I217,0)),1),_Esperanzas!$R$5:$S$18,2,TRUE),0),0),12)</f>
        <v>118</v>
      </c>
      <c r="K217" s="25">
        <f t="shared" si="40"/>
        <v>91.066666603088379</v>
      </c>
      <c r="L217" s="25">
        <f>L216+(L225-L215)/10</f>
        <v>12.33333339691162</v>
      </c>
      <c r="M217" s="31">
        <f>IFERROR(ROUND((ROUNDDOWN(L217,0)*12)+IFERROR(VLOOKUP(ROUND(L217-(ROUNDDOWN(L217,0)),1),_Esperanzas!$R$5:$S$18,2,TRUE),0),0),12)</f>
        <v>147</v>
      </c>
      <c r="N217" s="26">
        <f t="shared" si="39"/>
        <v>93.533333396911615</v>
      </c>
      <c r="AC217" s="29">
        <f t="shared" si="38"/>
        <v>81.2</v>
      </c>
      <c r="AD217" s="25">
        <f>AD216+(AD225-AD215)/10</f>
        <v>8.1333333015441909</v>
      </c>
      <c r="AE217" s="31">
        <f>IFERROR(ROUND((ROUNDDOWN(AD217,0)*12)+IFERROR(VLOOKUP(ROUND(AD217-(ROUNDDOWN(AD217,0)),1),_Esperanzas!$R$5:$S$18,2,TRUE),0),0),12)</f>
        <v>97</v>
      </c>
      <c r="AF217" s="25">
        <f t="shared" si="41"/>
        <v>89.333333301544201</v>
      </c>
      <c r="AG217" s="25">
        <f>AG216+(AG225-AG215)/10</f>
        <v>10.516666984558107</v>
      </c>
      <c r="AH217" s="31">
        <f>IFERROR(ROUND((ROUNDDOWN(AG217,0)*12)+IFERROR(VLOOKUP(ROUND(AG217-(ROUNDDOWN(AG217,0)),1),_Esperanzas!$R$5:$S$18,2,TRUE),0),0),12)</f>
        <v>126</v>
      </c>
      <c r="AI217" s="26">
        <f t="shared" si="42"/>
        <v>91.716666984558117</v>
      </c>
    </row>
    <row r="218" spans="8:35" x14ac:dyDescent="0.25">
      <c r="H218" s="30">
        <f t="shared" si="37"/>
        <v>81.3</v>
      </c>
      <c r="I218" s="28">
        <f>I217+(I225-I215)/10</f>
        <v>9.7999999046325694</v>
      </c>
      <c r="J218" s="32">
        <f>IFERROR(ROUND((ROUNDDOWN(I218,0)*12)+IFERROR(VLOOKUP(ROUND(I218-(ROUNDDOWN(I218,0)),1),_Esperanzas!$R$5:$S$18,2,TRUE),0),0),12)</f>
        <v>117</v>
      </c>
      <c r="K218" s="28">
        <f t="shared" si="40"/>
        <v>91.099999904632568</v>
      </c>
      <c r="L218" s="28">
        <f>L217+(L225-L215)/10</f>
        <v>12.25000009536743</v>
      </c>
      <c r="M218" s="32">
        <f>IFERROR(ROUND((ROUNDDOWN(L218,0)*12)+IFERROR(VLOOKUP(ROUND(L218-(ROUNDDOWN(L218,0)),1),_Esperanzas!$R$5:$S$18,2,TRUE),0),0),12)</f>
        <v>147</v>
      </c>
      <c r="N218" s="28">
        <f t="shared" si="39"/>
        <v>93.550000095367423</v>
      </c>
      <c r="AC218" s="30">
        <f t="shared" si="38"/>
        <v>81.3</v>
      </c>
      <c r="AD218" s="28">
        <f>AD217+(AD225-AD215)/10</f>
        <v>8.0749999523162863</v>
      </c>
      <c r="AE218" s="32">
        <f>IFERROR(ROUND((ROUNDDOWN(AD218,0)*12)+IFERROR(VLOOKUP(ROUND(AD218-(ROUNDDOWN(AD218,0)),1),_Esperanzas!$R$5:$S$18,2,TRUE),0),0),12)</f>
        <v>97</v>
      </c>
      <c r="AF218" s="28">
        <f t="shared" si="41"/>
        <v>89.374999952316287</v>
      </c>
      <c r="AG218" s="28">
        <f>AG217+(AG225-AG215)/10</f>
        <v>10.441666984558108</v>
      </c>
      <c r="AH218" s="32">
        <f>IFERROR(ROUND((ROUNDDOWN(AG218,0)*12)+IFERROR(VLOOKUP(ROUND(AG218-(ROUNDDOWN(AG218,0)),1),_Esperanzas!$R$5:$S$18,2,TRUE),0),0),12)</f>
        <v>124</v>
      </c>
      <c r="AI218" s="28">
        <f t="shared" si="42"/>
        <v>91.741666984558108</v>
      </c>
    </row>
    <row r="219" spans="8:35" x14ac:dyDescent="0.25">
      <c r="H219" s="29">
        <f t="shared" si="37"/>
        <v>81.400000000000006</v>
      </c>
      <c r="I219" s="25">
        <f>I218+(I225-I215)/10</f>
        <v>9.7333332061767592</v>
      </c>
      <c r="J219" s="31">
        <f>IFERROR(ROUND((ROUNDDOWN(I219,0)*12)+IFERROR(VLOOKUP(ROUND(I219-(ROUNDDOWN(I219,0)),1),_Esperanzas!$R$5:$S$18,2,TRUE),0),0),12)</f>
        <v>116</v>
      </c>
      <c r="K219" s="25">
        <f t="shared" si="40"/>
        <v>91.133333206176758</v>
      </c>
      <c r="L219" s="25">
        <f>L218+(L225-L215)/10</f>
        <v>12.166666793823239</v>
      </c>
      <c r="M219" s="31">
        <f>IFERROR(ROUND((ROUNDDOWN(L219,0)*12)+IFERROR(VLOOKUP(ROUND(L219-(ROUNDDOWN(L219,0)),1),_Esperanzas!$R$5:$S$18,2,TRUE),0),0),12)</f>
        <v>146</v>
      </c>
      <c r="N219" s="26">
        <f t="shared" si="39"/>
        <v>93.566666793823245</v>
      </c>
      <c r="AC219" s="29">
        <f t="shared" si="38"/>
        <v>81.400000000000006</v>
      </c>
      <c r="AD219" s="25">
        <f>AD218+(AD225-AD215)/10</f>
        <v>8.0166666030883817</v>
      </c>
      <c r="AE219" s="31">
        <f>IFERROR(ROUND((ROUNDDOWN(AD219,0)*12)+IFERROR(VLOOKUP(ROUND(AD219-(ROUNDDOWN(AD219,0)),1),_Esperanzas!$R$5:$S$18,2,TRUE),0),0),12)</f>
        <v>96</v>
      </c>
      <c r="AF219" s="25">
        <f t="shared" si="41"/>
        <v>89.416666603088387</v>
      </c>
      <c r="AG219" s="25">
        <f>AG218+(AG225-AG215)/10</f>
        <v>10.366666984558108</v>
      </c>
      <c r="AH219" s="31">
        <f>IFERROR(ROUND((ROUNDDOWN(AG219,0)*12)+IFERROR(VLOOKUP(ROUND(AG219-(ROUNDDOWN(AG219,0)),1),_Esperanzas!$R$5:$S$18,2,TRUE),0),0),12)</f>
        <v>124</v>
      </c>
      <c r="AI219" s="26">
        <f t="shared" si="42"/>
        <v>91.766666984558114</v>
      </c>
    </row>
    <row r="220" spans="8:35" x14ac:dyDescent="0.25">
      <c r="H220" s="30">
        <f t="shared" si="37"/>
        <v>81.5</v>
      </c>
      <c r="I220" s="28">
        <f>I219+(I225-I215)/10</f>
        <v>9.666666507720949</v>
      </c>
      <c r="J220" s="32">
        <f>IFERROR(ROUND((ROUNDDOWN(I220,0)*12)+IFERROR(VLOOKUP(ROUND(I220-(ROUNDDOWN(I220,0)),1),_Esperanzas!$R$5:$S$18,2,TRUE),0),0),12)</f>
        <v>116</v>
      </c>
      <c r="K220" s="28">
        <f t="shared" si="40"/>
        <v>91.166666507720947</v>
      </c>
      <c r="L220" s="28">
        <f>L219+(L225-L215)/10</f>
        <v>12.083333492279049</v>
      </c>
      <c r="M220" s="32">
        <f>IFERROR(ROUND((ROUNDDOWN(L220,0)*12)+IFERROR(VLOOKUP(ROUND(L220-(ROUNDDOWN(L220,0)),1),_Esperanzas!$R$5:$S$18,2,TRUE),0),0),12)</f>
        <v>145</v>
      </c>
      <c r="N220" s="28">
        <f t="shared" si="39"/>
        <v>93.583333492279053</v>
      </c>
      <c r="AC220" s="30">
        <f t="shared" si="38"/>
        <v>81.5</v>
      </c>
      <c r="AD220" s="28">
        <f>AD219+(AD225-AD215)/10</f>
        <v>7.9583332538604763</v>
      </c>
      <c r="AE220" s="32">
        <f>IFERROR(ROUND((ROUNDDOWN(AD220,0)*12)+IFERROR(VLOOKUP(ROUND(AD220-(ROUNDDOWN(AD220,0)),1),_Esperanzas!$R$5:$S$18,2,TRUE),0),0),12)</f>
        <v>96</v>
      </c>
      <c r="AF220" s="28">
        <f t="shared" si="41"/>
        <v>89.458333253860474</v>
      </c>
      <c r="AG220" s="28">
        <f>AG219+(AG225-AG215)/10</f>
        <v>10.291666984558109</v>
      </c>
      <c r="AH220" s="32">
        <f>IFERROR(ROUND((ROUNDDOWN(AG220,0)*12)+IFERROR(VLOOKUP(ROUND(AG220-(ROUNDDOWN(AG220,0)),1),_Esperanzas!$R$5:$S$18,2,TRUE),0),0),12)</f>
        <v>123</v>
      </c>
      <c r="AI220" s="28">
        <f t="shared" si="42"/>
        <v>91.791666984558105</v>
      </c>
    </row>
    <row r="221" spans="8:35" x14ac:dyDescent="0.25">
      <c r="H221" s="29">
        <f t="shared" si="37"/>
        <v>81.599999999999994</v>
      </c>
      <c r="I221" s="25">
        <f>I220+(I225-I215)/10</f>
        <v>9.5999998092651389</v>
      </c>
      <c r="J221" s="31">
        <f>IFERROR(ROUND((ROUNDDOWN(I221,0)*12)+IFERROR(VLOOKUP(ROUND(I221-(ROUNDDOWN(I221,0)),1),_Esperanzas!$R$5:$S$18,2,TRUE),0),0),12)</f>
        <v>115</v>
      </c>
      <c r="K221" s="25">
        <f t="shared" si="40"/>
        <v>91.199999809265137</v>
      </c>
      <c r="L221" s="25">
        <f>L220+(L225-L215)/10</f>
        <v>12.000000190734859</v>
      </c>
      <c r="M221" s="31">
        <f>IFERROR(ROUND((ROUNDDOWN(L221,0)*12)+IFERROR(VLOOKUP(ROUND(L221-(ROUNDDOWN(L221,0)),1),_Esperanzas!$R$5:$S$18,2,TRUE),0),0),12)</f>
        <v>144</v>
      </c>
      <c r="N221" s="26">
        <f t="shared" si="39"/>
        <v>93.600000190734846</v>
      </c>
      <c r="AC221" s="29">
        <f t="shared" si="38"/>
        <v>81.599999999999994</v>
      </c>
      <c r="AD221" s="25">
        <f>AD220+(AD225-AD215)/10</f>
        <v>7.8999999046325708</v>
      </c>
      <c r="AE221" s="31">
        <f>IFERROR(ROUND((ROUNDDOWN(AD221,0)*12)+IFERROR(VLOOKUP(ROUND(AD221-(ROUNDDOWN(AD221,0)),1),_Esperanzas!$R$5:$S$18,2,TRUE),0),0),12)</f>
        <v>94</v>
      </c>
      <c r="AF221" s="25">
        <f t="shared" si="41"/>
        <v>89.49999990463256</v>
      </c>
      <c r="AG221" s="25">
        <f>AG220+(AG225-AG215)/10</f>
        <v>10.21666698455811</v>
      </c>
      <c r="AH221" s="31">
        <f>IFERROR(ROUND((ROUNDDOWN(AG221,0)*12)+IFERROR(VLOOKUP(ROUND(AG221-(ROUNDDOWN(AG221,0)),1),_Esperanzas!$R$5:$S$18,2,TRUE),0),0),12)</f>
        <v>122</v>
      </c>
      <c r="AI221" s="26">
        <f t="shared" si="42"/>
        <v>91.816666984558111</v>
      </c>
    </row>
    <row r="222" spans="8:35" x14ac:dyDescent="0.25">
      <c r="H222" s="30">
        <f t="shared" si="37"/>
        <v>81.7</v>
      </c>
      <c r="I222" s="28">
        <f>I221+(I225-I215)/10</f>
        <v>9.5333331108093287</v>
      </c>
      <c r="J222" s="32">
        <f>IFERROR(ROUND((ROUNDDOWN(I222,0)*12)+IFERROR(VLOOKUP(ROUND(I222-(ROUNDDOWN(I222,0)),1),_Esperanzas!$R$5:$S$18,2,TRUE),0),0),12)</f>
        <v>114</v>
      </c>
      <c r="K222" s="28">
        <f t="shared" si="40"/>
        <v>91.233333110809326</v>
      </c>
      <c r="L222" s="28">
        <f>L221+(L225-L215)/10</f>
        <v>11.916666889190669</v>
      </c>
      <c r="M222" s="32">
        <f>IFERROR(ROUND((ROUNDDOWN(L222,0)*12)+IFERROR(VLOOKUP(ROUND(L222-(ROUNDDOWN(L222,0)),1),_Esperanzas!$R$5:$S$18,2,TRUE),0),0),12)</f>
        <v>142</v>
      </c>
      <c r="N222" s="28">
        <f t="shared" si="39"/>
        <v>93.616666889190668</v>
      </c>
      <c r="AC222" s="30">
        <f t="shared" si="38"/>
        <v>81.7</v>
      </c>
      <c r="AD222" s="28">
        <f>AD221+(AD225-AD215)/10</f>
        <v>7.8416665554046654</v>
      </c>
      <c r="AE222" s="32">
        <f>IFERROR(ROUND((ROUNDDOWN(AD222,0)*12)+IFERROR(VLOOKUP(ROUND(AD222-(ROUNDDOWN(AD222,0)),1),_Esperanzas!$R$5:$S$18,2,TRUE),0),0),12)</f>
        <v>93</v>
      </c>
      <c r="AF222" s="28">
        <f t="shared" si="41"/>
        <v>89.541666555404674</v>
      </c>
      <c r="AG222" s="28">
        <f>AG221+(AG225-AG215)/10</f>
        <v>10.14166698455811</v>
      </c>
      <c r="AH222" s="32">
        <f>IFERROR(ROUND((ROUNDDOWN(AG222,0)*12)+IFERROR(VLOOKUP(ROUND(AG222-(ROUNDDOWN(AG222,0)),1),_Esperanzas!$R$5:$S$18,2,TRUE),0),0),12)</f>
        <v>121</v>
      </c>
      <c r="AI222" s="28">
        <f t="shared" si="42"/>
        <v>91.841666984558117</v>
      </c>
    </row>
    <row r="223" spans="8:35" x14ac:dyDescent="0.25">
      <c r="H223" s="29">
        <f t="shared" si="37"/>
        <v>81.8</v>
      </c>
      <c r="I223" s="25">
        <f>I222+(I225-I215)/10</f>
        <v>9.4666664123535185</v>
      </c>
      <c r="J223" s="31">
        <f>IFERROR(ROUND((ROUNDDOWN(I223,0)*12)+IFERROR(VLOOKUP(ROUND(I223-(ROUNDDOWN(I223,0)),1),_Esperanzas!$R$5:$S$18,2,TRUE),0),0),12)</f>
        <v>114</v>
      </c>
      <c r="K223" s="25">
        <f t="shared" si="40"/>
        <v>91.266666412353516</v>
      </c>
      <c r="L223" s="25">
        <f>L222+(L225-L215)/10</f>
        <v>11.833333587646479</v>
      </c>
      <c r="M223" s="31">
        <f>IFERROR(ROUND((ROUNDDOWN(L223,0)*12)+IFERROR(VLOOKUP(ROUND(L223-(ROUNDDOWN(L223,0)),1),_Esperanzas!$R$5:$S$18,2,TRUE),0),0),12)</f>
        <v>141</v>
      </c>
      <c r="N223" s="26">
        <f t="shared" si="39"/>
        <v>93.633333587646476</v>
      </c>
      <c r="AC223" s="29">
        <f t="shared" si="38"/>
        <v>81.8</v>
      </c>
      <c r="AD223" s="25">
        <f>AD222+(AD225-AD215)/10</f>
        <v>7.7833332061767599</v>
      </c>
      <c r="AE223" s="31">
        <f>IFERROR(ROUND((ROUNDDOWN(AD223,0)*12)+IFERROR(VLOOKUP(ROUND(AD223-(ROUNDDOWN(AD223,0)),1),_Esperanzas!$R$5:$S$18,2,TRUE),0),0),12)</f>
        <v>93</v>
      </c>
      <c r="AF223" s="25">
        <f t="shared" si="41"/>
        <v>89.583333206176761</v>
      </c>
      <c r="AG223" s="25">
        <f>AG222+(AG225-AG215)/10</f>
        <v>10.066666984558111</v>
      </c>
      <c r="AH223" s="31">
        <f>IFERROR(ROUND((ROUNDDOWN(AG223,0)*12)+IFERROR(VLOOKUP(ROUND(AG223-(ROUNDDOWN(AG223,0)),1),_Esperanzas!$R$5:$S$18,2,TRUE),0),0),12)</f>
        <v>121</v>
      </c>
      <c r="AI223" s="26">
        <f t="shared" si="42"/>
        <v>91.866666984558108</v>
      </c>
    </row>
    <row r="224" spans="8:35" x14ac:dyDescent="0.25">
      <c r="H224" s="30">
        <f t="shared" si="37"/>
        <v>81.900000000000006</v>
      </c>
      <c r="I224" s="28">
        <f>I223+(I225-I215)/10</f>
        <v>9.3999997138977083</v>
      </c>
      <c r="J224" s="32">
        <f>IFERROR(ROUND((ROUNDDOWN(I224,0)*12)+IFERROR(VLOOKUP(ROUND(I224-(ROUNDDOWN(I224,0)),1),_Esperanzas!$R$5:$S$18,2,TRUE),0),0),12)</f>
        <v>112</v>
      </c>
      <c r="K224" s="28">
        <f t="shared" si="40"/>
        <v>91.299999713897719</v>
      </c>
      <c r="L224" s="28">
        <f>L223+(L225-L215)/10</f>
        <v>11.750000286102289</v>
      </c>
      <c r="M224" s="32">
        <f>IFERROR(ROUND((ROUNDDOWN(L224,0)*12)+IFERROR(VLOOKUP(ROUND(L224-(ROUNDDOWN(L224,0)),1),_Esperanzas!$R$5:$S$18,2,TRUE),0),0),12)</f>
        <v>141</v>
      </c>
      <c r="N224" s="28">
        <f t="shared" si="39"/>
        <v>93.650000286102298</v>
      </c>
      <c r="AC224" s="30">
        <f t="shared" si="38"/>
        <v>81.900000000000006</v>
      </c>
      <c r="AD224" s="28">
        <f>AD223+(AD225-AD215)/10</f>
        <v>7.7249998569488545</v>
      </c>
      <c r="AE224" s="32">
        <f>IFERROR(ROUND((ROUNDDOWN(AD224,0)*12)+IFERROR(VLOOKUP(ROUND(AD224-(ROUNDDOWN(AD224,0)),1),_Esperanzas!$R$5:$S$18,2,TRUE),0),0),12)</f>
        <v>92</v>
      </c>
      <c r="AF224" s="28">
        <f t="shared" si="41"/>
        <v>89.624999856948861</v>
      </c>
      <c r="AG224" s="28">
        <f>AG223+(AG225-AG215)/10</f>
        <v>9.9916669845581119</v>
      </c>
      <c r="AH224" s="32">
        <f>IFERROR(ROUND((ROUNDDOWN(AG224,0)*12)+IFERROR(VLOOKUP(ROUND(AG224-(ROUNDDOWN(AG224,0)),1),_Esperanzas!$R$5:$S$18,2,TRUE),0),0),12)</f>
        <v>120</v>
      </c>
      <c r="AI224" s="28">
        <f t="shared" si="42"/>
        <v>91.891666984558114</v>
      </c>
    </row>
    <row r="225" spans="8:35" x14ac:dyDescent="0.25">
      <c r="H225" s="29">
        <f t="shared" si="37"/>
        <v>82</v>
      </c>
      <c r="I225" s="25">
        <f>VLOOKUP($H225,$B$5:$F$55,2,0)</f>
        <v>9.3333330154418945</v>
      </c>
      <c r="J225" s="31">
        <f>IFERROR(ROUND((ROUNDDOWN(I225,0)*12)+IFERROR(VLOOKUP(ROUND(I225-(ROUNDDOWN(I225,0)),1),_Esperanzas!$R$5:$S$18,2,TRUE),0),0),12)</f>
        <v>111</v>
      </c>
      <c r="K225" s="25">
        <f t="shared" si="40"/>
        <v>91.333333015441895</v>
      </c>
      <c r="L225" s="25">
        <f>VLOOKUP($H225,$B$5:$F$55,4,0)</f>
        <v>11.666666984558105</v>
      </c>
      <c r="M225" s="31">
        <f>IFERROR(ROUND((ROUNDDOWN(L225,0)*12)+IFERROR(VLOOKUP(ROUND(L225-(ROUNDDOWN(L225,0)),1),_Esperanzas!$R$5:$S$18,2,TRUE),0),0),12)</f>
        <v>140</v>
      </c>
      <c r="N225" s="26">
        <f t="shared" si="39"/>
        <v>93.666666984558105</v>
      </c>
      <c r="AC225" s="29">
        <f t="shared" si="38"/>
        <v>82</v>
      </c>
      <c r="AD225" s="25">
        <f>VLOOKUP($AC225,$W$5:$AA$55,2,0)</f>
        <v>7.6666665077209473</v>
      </c>
      <c r="AE225" s="31">
        <f>IFERROR(ROUND((ROUNDDOWN(AD225,0)*12)+IFERROR(VLOOKUP(ROUND(AD225-(ROUNDDOWN(AD225,0)),1),_Esperanzas!$R$5:$S$18,2,TRUE),0),0),12)</f>
        <v>92</v>
      </c>
      <c r="AF225" s="25">
        <f t="shared" si="41"/>
        <v>89.666666507720947</v>
      </c>
      <c r="AG225" s="25">
        <f>VLOOKUP($AC225,$W$5:$AA$55,4,0)</f>
        <v>9.9166669845581055</v>
      </c>
      <c r="AH225" s="31">
        <f>IFERROR(ROUND((ROUNDDOWN(AG225,0)*12)+IFERROR(VLOOKUP(ROUND(AG225-(ROUNDDOWN(AG225,0)),1),_Esperanzas!$R$5:$S$18,2,TRUE),0),0),12)</f>
        <v>118</v>
      </c>
      <c r="AI225" s="26">
        <f t="shared" si="42"/>
        <v>91.916666984558105</v>
      </c>
    </row>
    <row r="226" spans="8:35" x14ac:dyDescent="0.25">
      <c r="H226" s="30">
        <f t="shared" si="37"/>
        <v>82.1</v>
      </c>
      <c r="I226" s="28">
        <f>I225+(I235-I225)/10</f>
        <v>9.2666664123535156</v>
      </c>
      <c r="J226" s="32">
        <f>IFERROR(ROUND((ROUNDDOWN(I226,0)*12)+IFERROR(VLOOKUP(ROUND(I226-(ROUNDDOWN(I226,0)),1),_Esperanzas!$R$5:$S$18,2,TRUE),0),0),12)</f>
        <v>111</v>
      </c>
      <c r="K226" s="28">
        <f t="shared" si="40"/>
        <v>91.36666641235351</v>
      </c>
      <c r="L226" s="28">
        <f>L225+(L235-L225)/10</f>
        <v>11.591666984558106</v>
      </c>
      <c r="M226" s="32">
        <f>IFERROR(ROUND((ROUNDDOWN(L226,0)*12)+IFERROR(VLOOKUP(ROUND(L226-(ROUNDDOWN(L226,0)),1),_Esperanzas!$R$5:$S$18,2,TRUE),0),0),12)</f>
        <v>139</v>
      </c>
      <c r="N226" s="28">
        <f t="shared" si="39"/>
        <v>93.691666984558097</v>
      </c>
      <c r="AC226" s="30">
        <f t="shared" si="38"/>
        <v>82.1</v>
      </c>
      <c r="AD226" s="28">
        <f>AD225+(AD235-AD225)/10</f>
        <v>7.6083332061767575</v>
      </c>
      <c r="AE226" s="32">
        <f>IFERROR(ROUND((ROUNDDOWN(AD226,0)*12)+IFERROR(VLOOKUP(ROUND(AD226-(ROUNDDOWN(AD226,0)),1),_Esperanzas!$R$5:$S$18,2,TRUE),0),0),12)</f>
        <v>91</v>
      </c>
      <c r="AF226" s="28">
        <f t="shared" si="41"/>
        <v>89.708333206176746</v>
      </c>
      <c r="AG226" s="28">
        <f>AG225+(AG235-AG225)/10</f>
        <v>9.8416669845581062</v>
      </c>
      <c r="AH226" s="32">
        <f>IFERROR(ROUND((ROUNDDOWN(AG226,0)*12)+IFERROR(VLOOKUP(ROUND(AG226-(ROUNDDOWN(AG226,0)),1),_Esperanzas!$R$5:$S$18,2,TRUE),0),0),12)</f>
        <v>117</v>
      </c>
      <c r="AI226" s="28">
        <f t="shared" si="42"/>
        <v>91.941666984558097</v>
      </c>
    </row>
    <row r="227" spans="8:35" x14ac:dyDescent="0.25">
      <c r="H227" s="29">
        <f t="shared" si="37"/>
        <v>82.2</v>
      </c>
      <c r="I227" s="25">
        <f>I226+(I235-I225)/10</f>
        <v>9.1999998092651367</v>
      </c>
      <c r="J227" s="31">
        <f>IFERROR(ROUND((ROUNDDOWN(I227,0)*12)+IFERROR(VLOOKUP(ROUND(I227-(ROUNDDOWN(I227,0)),1),_Esperanzas!$R$5:$S$18,2,TRUE),0),0),12)</f>
        <v>110</v>
      </c>
      <c r="K227" s="25">
        <f t="shared" si="40"/>
        <v>91.39999980926514</v>
      </c>
      <c r="L227" s="25">
        <f>L226+(L235-L225)/10</f>
        <v>11.516666984558107</v>
      </c>
      <c r="M227" s="31">
        <f>IFERROR(ROUND((ROUNDDOWN(L227,0)*12)+IFERROR(VLOOKUP(ROUND(L227-(ROUNDDOWN(L227,0)),1),_Esperanzas!$R$5:$S$18,2,TRUE),0),0),12)</f>
        <v>138</v>
      </c>
      <c r="N227" s="26">
        <f t="shared" si="39"/>
        <v>93.716666984558117</v>
      </c>
      <c r="AC227" s="29">
        <f t="shared" si="38"/>
        <v>82.2</v>
      </c>
      <c r="AD227" s="25">
        <f>AD226+(AD235-AD225)/10</f>
        <v>7.5499999046325676</v>
      </c>
      <c r="AE227" s="31">
        <f>IFERROR(ROUND((ROUNDDOWN(AD227,0)*12)+IFERROR(VLOOKUP(ROUND(AD227-(ROUNDDOWN(AD227,0)),1),_Esperanzas!$R$5:$S$18,2,TRUE),0),0),12)</f>
        <v>90</v>
      </c>
      <c r="AF227" s="25">
        <f t="shared" si="41"/>
        <v>89.749999904632574</v>
      </c>
      <c r="AG227" s="25">
        <f>AG226+(AG235-AG225)/10</f>
        <v>9.7666669845581069</v>
      </c>
      <c r="AH227" s="31">
        <f>IFERROR(ROUND((ROUNDDOWN(AG227,0)*12)+IFERROR(VLOOKUP(ROUND(AG227-(ROUNDDOWN(AG227,0)),1),_Esperanzas!$R$5:$S$18,2,TRUE),0),0),12)</f>
        <v>117</v>
      </c>
      <c r="AI227" s="26">
        <f t="shared" si="42"/>
        <v>91.966666984558117</v>
      </c>
    </row>
    <row r="228" spans="8:35" x14ac:dyDescent="0.25">
      <c r="H228" s="30">
        <f t="shared" si="37"/>
        <v>82.3</v>
      </c>
      <c r="I228" s="28">
        <f>I227+(I235-I225)/10</f>
        <v>9.1333332061767578</v>
      </c>
      <c r="J228" s="32">
        <f>IFERROR(ROUND((ROUNDDOWN(I228,0)*12)+IFERROR(VLOOKUP(ROUND(I228-(ROUNDDOWN(I228,0)),1),_Esperanzas!$R$5:$S$18,2,TRUE),0),0),12)</f>
        <v>109</v>
      </c>
      <c r="K228" s="28">
        <f t="shared" si="40"/>
        <v>91.433333206176755</v>
      </c>
      <c r="L228" s="28">
        <f>L227+(L235-L225)/10</f>
        <v>11.441666984558108</v>
      </c>
      <c r="M228" s="32">
        <f>IFERROR(ROUND((ROUNDDOWN(L228,0)*12)+IFERROR(VLOOKUP(ROUND(L228-(ROUNDDOWN(L228,0)),1),_Esperanzas!$R$5:$S$18,2,TRUE),0),0),12)</f>
        <v>136</v>
      </c>
      <c r="N228" s="28">
        <f t="shared" si="39"/>
        <v>93.741666984558108</v>
      </c>
      <c r="AC228" s="30">
        <f t="shared" si="38"/>
        <v>82.3</v>
      </c>
      <c r="AD228" s="28">
        <f>AD227+(AD235-AD225)/10</f>
        <v>7.4916666030883778</v>
      </c>
      <c r="AE228" s="32">
        <f>IFERROR(ROUND((ROUNDDOWN(AD228,0)*12)+IFERROR(VLOOKUP(ROUND(AD228-(ROUNDDOWN(AD228,0)),1),_Esperanzas!$R$5:$S$18,2,TRUE),0),0),12)</f>
        <v>90</v>
      </c>
      <c r="AF228" s="28">
        <f t="shared" si="41"/>
        <v>89.791666603088373</v>
      </c>
      <c r="AG228" s="28">
        <f>AG227+(AG235-AG225)/10</f>
        <v>9.6916669845581076</v>
      </c>
      <c r="AH228" s="32">
        <f>IFERROR(ROUND((ROUNDDOWN(AG228,0)*12)+IFERROR(VLOOKUP(ROUND(AG228-(ROUNDDOWN(AG228,0)),1),_Esperanzas!$R$5:$S$18,2,TRUE),0),0),12)</f>
        <v>116</v>
      </c>
      <c r="AI228" s="28">
        <f t="shared" si="42"/>
        <v>91.991666984558108</v>
      </c>
    </row>
    <row r="229" spans="8:35" x14ac:dyDescent="0.25">
      <c r="H229" s="29">
        <f t="shared" si="37"/>
        <v>82.4</v>
      </c>
      <c r="I229" s="25">
        <f>I228+(I235-I225)/10</f>
        <v>9.0666666030883789</v>
      </c>
      <c r="J229" s="31">
        <f>IFERROR(ROUND((ROUNDDOWN(I229,0)*12)+IFERROR(VLOOKUP(ROUND(I229-(ROUNDDOWN(I229,0)),1),_Esperanzas!$R$5:$S$18,2,TRUE),0),0),12)</f>
        <v>109</v>
      </c>
      <c r="K229" s="25">
        <f t="shared" si="40"/>
        <v>91.466666603088385</v>
      </c>
      <c r="L229" s="25">
        <f>L228+(L235-L225)/10</f>
        <v>11.366666984558108</v>
      </c>
      <c r="M229" s="31">
        <f>IFERROR(ROUND((ROUNDDOWN(L229,0)*12)+IFERROR(VLOOKUP(ROUND(L229-(ROUNDDOWN(L229,0)),1),_Esperanzas!$R$5:$S$18,2,TRUE),0),0),12)</f>
        <v>136</v>
      </c>
      <c r="N229" s="26">
        <f t="shared" si="39"/>
        <v>93.766666984558114</v>
      </c>
      <c r="AC229" s="29">
        <f t="shared" si="38"/>
        <v>82.4</v>
      </c>
      <c r="AD229" s="25">
        <f>AD228+(AD235-AD225)/10</f>
        <v>7.433333301544188</v>
      </c>
      <c r="AE229" s="31">
        <f>IFERROR(ROUND((ROUNDDOWN(AD229,0)*12)+IFERROR(VLOOKUP(ROUND(AD229-(ROUNDDOWN(AD229,0)),1),_Esperanzas!$R$5:$S$18,2,TRUE),0),0),12)</f>
        <v>88</v>
      </c>
      <c r="AF229" s="25">
        <f t="shared" si="41"/>
        <v>89.833333301544201</v>
      </c>
      <c r="AG229" s="25">
        <f>AG228+(AG235-AG225)/10</f>
        <v>9.6166669845581083</v>
      </c>
      <c r="AH229" s="31">
        <f>IFERROR(ROUND((ROUNDDOWN(AG229,0)*12)+IFERROR(VLOOKUP(ROUND(AG229-(ROUNDDOWN(AG229,0)),1),_Esperanzas!$R$5:$S$18,2,TRUE),0),0),12)</f>
        <v>115</v>
      </c>
      <c r="AI229" s="26">
        <f t="shared" si="42"/>
        <v>92.016666984558114</v>
      </c>
    </row>
    <row r="230" spans="8:35" x14ac:dyDescent="0.25">
      <c r="H230" s="30">
        <f t="shared" si="37"/>
        <v>82.5</v>
      </c>
      <c r="I230" s="28">
        <f>I229+(I235-I225)/10</f>
        <v>9</v>
      </c>
      <c r="J230" s="32">
        <f>IFERROR(ROUND((ROUNDDOWN(I230,0)*12)+IFERROR(VLOOKUP(ROUND(I230-(ROUNDDOWN(I230,0)),1),_Esperanzas!$R$5:$S$18,2,TRUE),0),0),12)</f>
        <v>108</v>
      </c>
      <c r="K230" s="28">
        <f t="shared" si="40"/>
        <v>91.5</v>
      </c>
      <c r="L230" s="28">
        <f>L229+(L235-L225)/10</f>
        <v>11.291666984558109</v>
      </c>
      <c r="M230" s="32">
        <f>IFERROR(ROUND((ROUNDDOWN(L230,0)*12)+IFERROR(VLOOKUP(ROUND(L230-(ROUNDDOWN(L230,0)),1),_Esperanzas!$R$5:$S$18,2,TRUE),0),0),12)</f>
        <v>135</v>
      </c>
      <c r="N230" s="28">
        <f t="shared" si="39"/>
        <v>93.791666984558105</v>
      </c>
      <c r="AC230" s="30">
        <f t="shared" si="38"/>
        <v>82.5</v>
      </c>
      <c r="AD230" s="28">
        <f>AD229+(AD235-AD225)/10</f>
        <v>7.3749999999999982</v>
      </c>
      <c r="AE230" s="32">
        <f>IFERROR(ROUND((ROUNDDOWN(AD230,0)*12)+IFERROR(VLOOKUP(ROUND(AD230-(ROUNDDOWN(AD230,0)),1),_Esperanzas!$R$5:$S$18,2,TRUE),0),0),12)</f>
        <v>88</v>
      </c>
      <c r="AF230" s="28">
        <f t="shared" si="41"/>
        <v>89.875</v>
      </c>
      <c r="AG230" s="28">
        <f>AG229+(AG235-AG225)/10</f>
        <v>9.541666984558109</v>
      </c>
      <c r="AH230" s="32">
        <f>IFERROR(ROUND((ROUNDDOWN(AG230,0)*12)+IFERROR(VLOOKUP(ROUND(AG230-(ROUNDDOWN(AG230,0)),1),_Esperanzas!$R$5:$S$18,2,TRUE),0),0),12)</f>
        <v>114</v>
      </c>
      <c r="AI230" s="28">
        <f t="shared" si="42"/>
        <v>92.041666984558105</v>
      </c>
    </row>
    <row r="231" spans="8:35" x14ac:dyDescent="0.25">
      <c r="H231" s="29">
        <f t="shared" si="37"/>
        <v>82.6</v>
      </c>
      <c r="I231" s="25">
        <f>I230+(I235-I225)/10</f>
        <v>8.9333333969116211</v>
      </c>
      <c r="J231" s="31">
        <f>IFERROR(ROUND((ROUNDDOWN(I231,0)*12)+IFERROR(VLOOKUP(ROUND(I231-(ROUNDDOWN(I231,0)),1),_Esperanzas!$R$5:$S$18,2,TRUE),0),0),12)</f>
        <v>106</v>
      </c>
      <c r="K231" s="25">
        <f t="shared" si="40"/>
        <v>91.533333396911615</v>
      </c>
      <c r="L231" s="25">
        <f>L230+(L235-L225)/10</f>
        <v>11.21666698455811</v>
      </c>
      <c r="M231" s="31">
        <f>IFERROR(ROUND((ROUNDDOWN(L231,0)*12)+IFERROR(VLOOKUP(ROUND(L231-(ROUNDDOWN(L231,0)),1),_Esperanzas!$R$5:$S$18,2,TRUE),0),0),12)</f>
        <v>134</v>
      </c>
      <c r="N231" s="26">
        <f t="shared" si="39"/>
        <v>93.816666984558111</v>
      </c>
      <c r="AC231" s="29">
        <f t="shared" si="38"/>
        <v>82.6</v>
      </c>
      <c r="AD231" s="25">
        <f>AD230+(AD235-AD225)/10</f>
        <v>7.3166666984558084</v>
      </c>
      <c r="AE231" s="31">
        <f>IFERROR(ROUND((ROUNDDOWN(AD231,0)*12)+IFERROR(VLOOKUP(ROUND(AD231-(ROUNDDOWN(AD231,0)),1),_Esperanzas!$R$5:$S$18,2,TRUE),0),0),12)</f>
        <v>87</v>
      </c>
      <c r="AF231" s="25">
        <f t="shared" si="41"/>
        <v>89.916666698455799</v>
      </c>
      <c r="AG231" s="25">
        <f>AG230+(AG235-AG225)/10</f>
        <v>9.4666669845581097</v>
      </c>
      <c r="AH231" s="31">
        <f>IFERROR(ROUND((ROUNDDOWN(AG231,0)*12)+IFERROR(VLOOKUP(ROUND(AG231-(ROUNDDOWN(AG231,0)),1),_Esperanzas!$R$5:$S$18,2,TRUE),0),0),12)</f>
        <v>114</v>
      </c>
      <c r="AI231" s="26">
        <f t="shared" si="42"/>
        <v>92.066666984558111</v>
      </c>
    </row>
    <row r="232" spans="8:35" x14ac:dyDescent="0.25">
      <c r="H232" s="30">
        <f t="shared" si="37"/>
        <v>82.7</v>
      </c>
      <c r="I232" s="28">
        <f>I231+(I235-I225)/10</f>
        <v>8.8666667938232422</v>
      </c>
      <c r="J232" s="32">
        <f>IFERROR(ROUND((ROUNDDOWN(I232,0)*12)+IFERROR(VLOOKUP(ROUND(I232-(ROUNDDOWN(I232,0)),1),_Esperanzas!$R$5:$S$18,2,TRUE),0),0),12)</f>
        <v>106</v>
      </c>
      <c r="K232" s="28">
        <f t="shared" si="40"/>
        <v>91.566666793823245</v>
      </c>
      <c r="L232" s="28">
        <f>L231+(L235-L225)/10</f>
        <v>11.14166698455811</v>
      </c>
      <c r="M232" s="32">
        <f>IFERROR(ROUND((ROUNDDOWN(L232,0)*12)+IFERROR(VLOOKUP(ROUND(L232-(ROUNDDOWN(L232,0)),1),_Esperanzas!$R$5:$S$18,2,TRUE),0),0),12)</f>
        <v>133</v>
      </c>
      <c r="N232" s="28">
        <f t="shared" si="39"/>
        <v>93.841666984558117</v>
      </c>
      <c r="AC232" s="30">
        <f t="shared" si="38"/>
        <v>82.7</v>
      </c>
      <c r="AD232" s="28">
        <f>AD231+(AD235-AD225)/10</f>
        <v>7.2583333969116186</v>
      </c>
      <c r="AE232" s="32">
        <f>IFERROR(ROUND((ROUNDDOWN(AD232,0)*12)+IFERROR(VLOOKUP(ROUND(AD232-(ROUNDDOWN(AD232,0)),1),_Esperanzas!$R$5:$S$18,2,TRUE),0),0),12)</f>
        <v>87</v>
      </c>
      <c r="AF232" s="28">
        <f t="shared" si="41"/>
        <v>89.958333396911627</v>
      </c>
      <c r="AG232" s="28">
        <f>AG231+(AG235-AG225)/10</f>
        <v>9.3916669845581104</v>
      </c>
      <c r="AH232" s="32">
        <f>IFERROR(ROUND((ROUNDDOWN(AG232,0)*12)+IFERROR(VLOOKUP(ROUND(AG232-(ROUNDDOWN(AG232,0)),1),_Esperanzas!$R$5:$S$18,2,TRUE),0),0),12)</f>
        <v>112</v>
      </c>
      <c r="AI232" s="28">
        <f t="shared" si="42"/>
        <v>92.091666984558117</v>
      </c>
    </row>
    <row r="233" spans="8:35" x14ac:dyDescent="0.25">
      <c r="H233" s="29">
        <f t="shared" si="37"/>
        <v>82.8</v>
      </c>
      <c r="I233" s="25">
        <f>I232+(I235-I225)/10</f>
        <v>8.8000001907348633</v>
      </c>
      <c r="J233" s="31">
        <f>IFERROR(ROUND((ROUNDDOWN(I233,0)*12)+IFERROR(VLOOKUP(ROUND(I233-(ROUNDDOWN(I233,0)),1),_Esperanzas!$R$5:$S$18,2,TRUE),0),0),12)</f>
        <v>105</v>
      </c>
      <c r="K233" s="25">
        <f t="shared" si="40"/>
        <v>91.60000019073486</v>
      </c>
      <c r="L233" s="25">
        <f>L232+(L235-L225)/10</f>
        <v>11.066666984558111</v>
      </c>
      <c r="M233" s="31">
        <f>IFERROR(ROUND((ROUNDDOWN(L233,0)*12)+IFERROR(VLOOKUP(ROUND(L233-(ROUNDDOWN(L233,0)),1),_Esperanzas!$R$5:$S$18,2,TRUE),0),0),12)</f>
        <v>133</v>
      </c>
      <c r="N233" s="26">
        <f t="shared" si="39"/>
        <v>93.866666984558108</v>
      </c>
      <c r="AC233" s="29">
        <f t="shared" si="38"/>
        <v>82.8</v>
      </c>
      <c r="AD233" s="25">
        <f>AD232+(AD235-AD225)/10</f>
        <v>7.2000000953674288</v>
      </c>
      <c r="AE233" s="31">
        <f>IFERROR(ROUND((ROUNDDOWN(AD233,0)*12)+IFERROR(VLOOKUP(ROUND(AD233-(ROUNDDOWN(AD233,0)),1),_Esperanzas!$R$5:$S$18,2,TRUE),0),0),12)</f>
        <v>86</v>
      </c>
      <c r="AF233" s="25">
        <f t="shared" si="41"/>
        <v>90.000000095367426</v>
      </c>
      <c r="AG233" s="25">
        <f>AG232+(AG235-AG225)/10</f>
        <v>9.3166669845581112</v>
      </c>
      <c r="AH233" s="31">
        <f>IFERROR(ROUND((ROUNDDOWN(AG233,0)*12)+IFERROR(VLOOKUP(ROUND(AG233-(ROUNDDOWN(AG233,0)),1),_Esperanzas!$R$5:$S$18,2,TRUE),0),0),12)</f>
        <v>111</v>
      </c>
      <c r="AI233" s="26">
        <f t="shared" si="42"/>
        <v>92.116666984558108</v>
      </c>
    </row>
    <row r="234" spans="8:35" x14ac:dyDescent="0.25">
      <c r="H234" s="30">
        <f t="shared" si="37"/>
        <v>82.9</v>
      </c>
      <c r="I234" s="28">
        <f>I233+(I235-I225)/10</f>
        <v>8.7333335876464844</v>
      </c>
      <c r="J234" s="32">
        <f>IFERROR(ROUND((ROUNDDOWN(I234,0)*12)+IFERROR(VLOOKUP(ROUND(I234-(ROUNDDOWN(I234,0)),1),_Esperanzas!$R$5:$S$18,2,TRUE),0),0),12)</f>
        <v>104</v>
      </c>
      <c r="K234" s="28">
        <f t="shared" si="40"/>
        <v>91.63333358764649</v>
      </c>
      <c r="L234" s="28">
        <f>L233+(L235-L225)/10</f>
        <v>10.991666984558112</v>
      </c>
      <c r="M234" s="32">
        <f>IFERROR(ROUND((ROUNDDOWN(L234,0)*12)+IFERROR(VLOOKUP(ROUND(L234-(ROUNDDOWN(L234,0)),1),_Esperanzas!$R$5:$S$18,2,TRUE),0),0),12)</f>
        <v>132</v>
      </c>
      <c r="N234" s="28">
        <f t="shared" si="39"/>
        <v>93.891666984558114</v>
      </c>
      <c r="AC234" s="30">
        <f t="shared" si="38"/>
        <v>82.9</v>
      </c>
      <c r="AD234" s="28">
        <f>AD233+(AD235-AD225)/10</f>
        <v>7.141666793823239</v>
      </c>
      <c r="AE234" s="32">
        <f>IFERROR(ROUND((ROUNDDOWN(AD234,0)*12)+IFERROR(VLOOKUP(ROUND(AD234-(ROUNDDOWN(AD234,0)),1),_Esperanzas!$R$5:$S$18,2,TRUE),0),0),12)</f>
        <v>85</v>
      </c>
      <c r="AF234" s="28">
        <f t="shared" si="41"/>
        <v>90.041666793823239</v>
      </c>
      <c r="AG234" s="28">
        <f>AG233+(AG235-AG225)/10</f>
        <v>9.2416669845581119</v>
      </c>
      <c r="AH234" s="32">
        <f>IFERROR(ROUND((ROUNDDOWN(AG234,0)*12)+IFERROR(VLOOKUP(ROUND(AG234-(ROUNDDOWN(AG234,0)),1),_Esperanzas!$R$5:$S$18,2,TRUE),0),0),12)</f>
        <v>110</v>
      </c>
      <c r="AI234" s="28">
        <f t="shared" si="42"/>
        <v>92.141666984558114</v>
      </c>
    </row>
    <row r="235" spans="8:35" x14ac:dyDescent="0.25">
      <c r="H235" s="29">
        <f t="shared" si="37"/>
        <v>83</v>
      </c>
      <c r="I235" s="25">
        <f>VLOOKUP($H235,$B$5:$F$55,2,0)</f>
        <v>8.6666669845581055</v>
      </c>
      <c r="J235" s="31">
        <f>IFERROR(ROUND((ROUNDDOWN(I235,0)*12)+IFERROR(VLOOKUP(ROUND(I235-(ROUNDDOWN(I235,0)),1),_Esperanzas!$R$5:$S$18,2,TRUE),0),0),12)</f>
        <v>104</v>
      </c>
      <c r="K235" s="25">
        <f t="shared" si="40"/>
        <v>91.666666984558105</v>
      </c>
      <c r="L235" s="25">
        <f>VLOOKUP($H235,$B$5:$F$55,4,0)</f>
        <v>10.916666984558105</v>
      </c>
      <c r="M235" s="31">
        <f>IFERROR(ROUND((ROUNDDOWN(L235,0)*12)+IFERROR(VLOOKUP(ROUND(L235-(ROUNDDOWN(L235,0)),1),_Esperanzas!$R$5:$S$18,2,TRUE),0),0),12)</f>
        <v>130</v>
      </c>
      <c r="N235" s="26">
        <f t="shared" si="39"/>
        <v>93.916666984558105</v>
      </c>
      <c r="AC235" s="29">
        <f t="shared" si="38"/>
        <v>83</v>
      </c>
      <c r="AD235" s="25">
        <f>VLOOKUP($AC235,$W$5:$AA$55,2,0)</f>
        <v>7.0833334922790527</v>
      </c>
      <c r="AE235" s="31">
        <f>IFERROR(ROUND((ROUNDDOWN(AD235,0)*12)+IFERROR(VLOOKUP(ROUND(AD235-(ROUNDDOWN(AD235,0)),1),_Esperanzas!$R$5:$S$18,2,TRUE),0),0),12)</f>
        <v>85</v>
      </c>
      <c r="AF235" s="25">
        <f t="shared" si="41"/>
        <v>90.083333492279053</v>
      </c>
      <c r="AG235" s="25">
        <f>VLOOKUP($AC235,$W$5:$AA$55,4,0)</f>
        <v>9.1666669845581055</v>
      </c>
      <c r="AH235" s="31">
        <f>IFERROR(ROUND((ROUNDDOWN(AG235,0)*12)+IFERROR(VLOOKUP(ROUND(AG235-(ROUNDDOWN(AG235,0)),1),_Esperanzas!$R$5:$S$18,2,TRUE),0),0),12)</f>
        <v>110</v>
      </c>
      <c r="AI235" s="26">
        <f t="shared" si="42"/>
        <v>92.166666984558105</v>
      </c>
    </row>
    <row r="236" spans="8:35" x14ac:dyDescent="0.25">
      <c r="H236" s="30">
        <f t="shared" si="37"/>
        <v>83.1</v>
      </c>
      <c r="I236" s="28">
        <f>I235+(I245-I235)/10</f>
        <v>8.6083335876464844</v>
      </c>
      <c r="J236" s="32">
        <f>IFERROR(ROUND((ROUNDDOWN(I236,0)*12)+IFERROR(VLOOKUP(ROUND(I236-(ROUNDDOWN(I236,0)),1),_Esperanzas!$R$5:$S$18,2,TRUE),0),0),12)</f>
        <v>103</v>
      </c>
      <c r="K236" s="28">
        <f t="shared" si="40"/>
        <v>91.708333587646479</v>
      </c>
      <c r="L236" s="28">
        <f>L235+(L245-L235)/10</f>
        <v>10.841666984558106</v>
      </c>
      <c r="M236" s="32">
        <f>IFERROR(ROUND((ROUNDDOWN(L236,0)*12)+IFERROR(VLOOKUP(ROUND(L236-(ROUNDDOWN(L236,0)),1),_Esperanzas!$R$5:$S$18,2,TRUE),0),0),12)</f>
        <v>129</v>
      </c>
      <c r="N236" s="28">
        <f t="shared" si="39"/>
        <v>93.941666984558097</v>
      </c>
      <c r="AC236" s="30">
        <f t="shared" si="38"/>
        <v>83.1</v>
      </c>
      <c r="AD236" s="28">
        <f>AD235+(AD245-AD235)/10</f>
        <v>7.0250001430511473</v>
      </c>
      <c r="AE236" s="32">
        <f>IFERROR(ROUND((ROUNDDOWN(AD236,0)*12)+IFERROR(VLOOKUP(ROUND(AD236-(ROUNDDOWN(AD236,0)),1),_Esperanzas!$R$5:$S$18,2,TRUE),0),0),12)</f>
        <v>84</v>
      </c>
      <c r="AF236" s="28">
        <f t="shared" si="41"/>
        <v>90.125000143051139</v>
      </c>
      <c r="AG236" s="28">
        <f>AG235+(AG245-AG235)/10</f>
        <v>9.0916669845581062</v>
      </c>
      <c r="AH236" s="32">
        <f>IFERROR(ROUND((ROUNDDOWN(AG236,0)*12)+IFERROR(VLOOKUP(ROUND(AG236-(ROUNDDOWN(AG236,0)),1),_Esperanzas!$R$5:$S$18,2,TRUE),0),0),12)</f>
        <v>109</v>
      </c>
      <c r="AI236" s="28">
        <f t="shared" si="42"/>
        <v>92.191666984558097</v>
      </c>
    </row>
    <row r="237" spans="8:35" x14ac:dyDescent="0.25">
      <c r="H237" s="29">
        <f t="shared" si="37"/>
        <v>83.2</v>
      </c>
      <c r="I237" s="25">
        <f>I236+(I245-I235)/10</f>
        <v>8.5500001907348633</v>
      </c>
      <c r="J237" s="31">
        <f>IFERROR(ROUND((ROUNDDOWN(I237,0)*12)+IFERROR(VLOOKUP(ROUND(I237-(ROUNDDOWN(I237,0)),1),_Esperanzas!$R$5:$S$18,2,TRUE),0),0),12)</f>
        <v>103</v>
      </c>
      <c r="K237" s="25">
        <f t="shared" si="40"/>
        <v>91.750000190734866</v>
      </c>
      <c r="L237" s="25">
        <f>L236+(L245-L235)/10</f>
        <v>10.766666984558107</v>
      </c>
      <c r="M237" s="31">
        <f>IFERROR(ROUND((ROUNDDOWN(L237,0)*12)+IFERROR(VLOOKUP(ROUND(L237-(ROUNDDOWN(L237,0)),1),_Esperanzas!$R$5:$S$18,2,TRUE),0),0),12)</f>
        <v>129</v>
      </c>
      <c r="N237" s="26">
        <f t="shared" si="39"/>
        <v>93.966666984558117</v>
      </c>
      <c r="AC237" s="29">
        <f t="shared" si="38"/>
        <v>83.2</v>
      </c>
      <c r="AD237" s="25">
        <f>AD236+(AD245-AD235)/10</f>
        <v>6.9666667938232418</v>
      </c>
      <c r="AE237" s="31">
        <f>IFERROR(ROUND((ROUNDDOWN(AD237,0)*12)+IFERROR(VLOOKUP(ROUND(AD237-(ROUNDDOWN(AD237,0)),1),_Esperanzas!$R$5:$S$18,2,TRUE),0),0),12)</f>
        <v>84</v>
      </c>
      <c r="AF237" s="25">
        <f t="shared" si="41"/>
        <v>90.166666793823239</v>
      </c>
      <c r="AG237" s="25">
        <f>AG236+(AG245-AG235)/10</f>
        <v>9.0166669845581069</v>
      </c>
      <c r="AH237" s="31">
        <f>IFERROR(ROUND((ROUNDDOWN(AG237,0)*12)+IFERROR(VLOOKUP(ROUND(AG237-(ROUNDDOWN(AG237,0)),1),_Esperanzas!$R$5:$S$18,2,TRUE),0),0),12)</f>
        <v>108</v>
      </c>
      <c r="AI237" s="26">
        <f t="shared" si="42"/>
        <v>92.216666984558117</v>
      </c>
    </row>
    <row r="238" spans="8:35" x14ac:dyDescent="0.25">
      <c r="H238" s="30">
        <f t="shared" si="37"/>
        <v>83.3</v>
      </c>
      <c r="I238" s="28">
        <f>I237+(I245-I235)/10</f>
        <v>8.4916667938232422</v>
      </c>
      <c r="J238" s="32">
        <f>IFERROR(ROUND((ROUNDDOWN(I238,0)*12)+IFERROR(VLOOKUP(ROUND(I238-(ROUNDDOWN(I238,0)),1),_Esperanzas!$R$5:$S$18,2,TRUE),0),0),12)</f>
        <v>102</v>
      </c>
      <c r="K238" s="28">
        <f t="shared" si="40"/>
        <v>91.791666793823239</v>
      </c>
      <c r="L238" s="28">
        <f>L237+(L245-L235)/10</f>
        <v>10.691666984558108</v>
      </c>
      <c r="M238" s="32">
        <f>IFERROR(ROUND((ROUNDDOWN(L238,0)*12)+IFERROR(VLOOKUP(ROUND(L238-(ROUNDDOWN(L238,0)),1),_Esperanzas!$R$5:$S$18,2,TRUE),0),0),12)</f>
        <v>128</v>
      </c>
      <c r="N238" s="28">
        <f t="shared" si="39"/>
        <v>93.991666984558108</v>
      </c>
      <c r="AC238" s="30">
        <f t="shared" si="38"/>
        <v>83.3</v>
      </c>
      <c r="AD238" s="28">
        <f>AD237+(AD245-AD235)/10</f>
        <v>6.9083334445953364</v>
      </c>
      <c r="AE238" s="32">
        <f>IFERROR(ROUND((ROUNDDOWN(AD238,0)*12)+IFERROR(VLOOKUP(ROUND(AD238-(ROUNDDOWN(AD238,0)),1),_Esperanzas!$R$5:$S$18,2,TRUE),0),0),12)</f>
        <v>82</v>
      </c>
      <c r="AF238" s="28">
        <f t="shared" si="41"/>
        <v>90.20833344459534</v>
      </c>
      <c r="AG238" s="28">
        <f>AG237+(AG245-AG235)/10</f>
        <v>8.9416669845581076</v>
      </c>
      <c r="AH238" s="32">
        <f>IFERROR(ROUND((ROUNDDOWN(AG238,0)*12)+IFERROR(VLOOKUP(ROUND(AG238-(ROUNDDOWN(AG238,0)),1),_Esperanzas!$R$5:$S$18,2,TRUE),0),0),12)</f>
        <v>106</v>
      </c>
      <c r="AI238" s="28">
        <f t="shared" si="42"/>
        <v>92.241666984558108</v>
      </c>
    </row>
    <row r="239" spans="8:35" x14ac:dyDescent="0.25">
      <c r="H239" s="29">
        <f t="shared" si="37"/>
        <v>83.4</v>
      </c>
      <c r="I239" s="25">
        <f>I238+(I245-I235)/10</f>
        <v>8.4333333969116211</v>
      </c>
      <c r="J239" s="31">
        <f>IFERROR(ROUND((ROUNDDOWN(I239,0)*12)+IFERROR(VLOOKUP(ROUND(I239-(ROUNDDOWN(I239,0)),1),_Esperanzas!$R$5:$S$18,2,TRUE),0),0),12)</f>
        <v>100</v>
      </c>
      <c r="K239" s="25">
        <f t="shared" si="40"/>
        <v>91.833333396911627</v>
      </c>
      <c r="L239" s="25">
        <f>L238+(L245-L235)/10</f>
        <v>10.616666984558108</v>
      </c>
      <c r="M239" s="31">
        <f>IFERROR(ROUND((ROUNDDOWN(L239,0)*12)+IFERROR(VLOOKUP(ROUND(L239-(ROUNDDOWN(L239,0)),1),_Esperanzas!$R$5:$S$18,2,TRUE),0),0),12)</f>
        <v>127</v>
      </c>
      <c r="N239" s="26">
        <f t="shared" si="39"/>
        <v>94.016666984558114</v>
      </c>
      <c r="AC239" s="29">
        <f t="shared" si="38"/>
        <v>83.4</v>
      </c>
      <c r="AD239" s="25">
        <f>AD238+(AD245-AD235)/10</f>
        <v>6.8500000953674309</v>
      </c>
      <c r="AE239" s="31">
        <f>IFERROR(ROUND((ROUNDDOWN(AD239,0)*12)+IFERROR(VLOOKUP(ROUND(AD239-(ROUNDDOWN(AD239,0)),1),_Esperanzas!$R$5:$S$18,2,TRUE),0),0),12)</f>
        <v>82</v>
      </c>
      <c r="AF239" s="25">
        <f t="shared" si="41"/>
        <v>90.25000009536744</v>
      </c>
      <c r="AG239" s="25">
        <f>AG238+(AG245-AG235)/10</f>
        <v>8.8666669845581083</v>
      </c>
      <c r="AH239" s="31">
        <f>IFERROR(ROUND((ROUNDDOWN(AG239,0)*12)+IFERROR(VLOOKUP(ROUND(AG239-(ROUNDDOWN(AG239,0)),1),_Esperanzas!$R$5:$S$18,2,TRUE),0),0),12)</f>
        <v>106</v>
      </c>
      <c r="AI239" s="26">
        <f t="shared" si="42"/>
        <v>92.266666984558114</v>
      </c>
    </row>
    <row r="240" spans="8:35" x14ac:dyDescent="0.25">
      <c r="H240" s="30">
        <f t="shared" si="37"/>
        <v>83.5</v>
      </c>
      <c r="I240" s="28">
        <f>I239+(I245-I235)/10</f>
        <v>8.375</v>
      </c>
      <c r="J240" s="32">
        <f>IFERROR(ROUND((ROUNDDOWN(I240,0)*12)+IFERROR(VLOOKUP(ROUND(I240-(ROUNDDOWN(I240,0)),1),_Esperanzas!$R$5:$S$18,2,TRUE),0),0),12)</f>
        <v>100</v>
      </c>
      <c r="K240" s="28">
        <f t="shared" si="40"/>
        <v>91.875</v>
      </c>
      <c r="L240" s="28">
        <f>L239+(L245-L235)/10</f>
        <v>10.541666984558109</v>
      </c>
      <c r="M240" s="32">
        <f>IFERROR(ROUND((ROUNDDOWN(L240,0)*12)+IFERROR(VLOOKUP(ROUND(L240-(ROUNDDOWN(L240,0)),1),_Esperanzas!$R$5:$S$18,2,TRUE),0),0),12)</f>
        <v>126</v>
      </c>
      <c r="N240" s="28">
        <f t="shared" si="39"/>
        <v>94.041666984558105</v>
      </c>
      <c r="AC240" s="30">
        <f t="shared" si="38"/>
        <v>83.5</v>
      </c>
      <c r="AD240" s="28">
        <f>AD239+(AD245-AD235)/10</f>
        <v>6.7916667461395255</v>
      </c>
      <c r="AE240" s="32">
        <f>IFERROR(ROUND((ROUNDDOWN(AD240,0)*12)+IFERROR(VLOOKUP(ROUND(AD240-(ROUNDDOWN(AD240,0)),1),_Esperanzas!$R$5:$S$18,2,TRUE),0),0),12)</f>
        <v>81</v>
      </c>
      <c r="AF240" s="28">
        <f t="shared" si="41"/>
        <v>90.291666746139526</v>
      </c>
      <c r="AG240" s="28">
        <f>AG239+(AG245-AG235)/10</f>
        <v>8.791666984558109</v>
      </c>
      <c r="AH240" s="32">
        <f>IFERROR(ROUND((ROUNDDOWN(AG240,0)*12)+IFERROR(VLOOKUP(ROUND(AG240-(ROUNDDOWN(AG240,0)),1),_Esperanzas!$R$5:$S$18,2,TRUE),0),0),12)</f>
        <v>105</v>
      </c>
      <c r="AI240" s="28">
        <f t="shared" si="42"/>
        <v>92.291666984558105</v>
      </c>
    </row>
    <row r="241" spans="8:35" x14ac:dyDescent="0.25">
      <c r="H241" s="29">
        <f t="shared" si="37"/>
        <v>83.6</v>
      </c>
      <c r="I241" s="25">
        <f>I240+(I245-I235)/10</f>
        <v>8.3166666030883789</v>
      </c>
      <c r="J241" s="31">
        <f>IFERROR(ROUND((ROUNDDOWN(I241,0)*12)+IFERROR(VLOOKUP(ROUND(I241-(ROUNDDOWN(I241,0)),1),_Esperanzas!$R$5:$S$18,2,TRUE),0),0),12)</f>
        <v>99</v>
      </c>
      <c r="K241" s="25">
        <f t="shared" si="40"/>
        <v>91.916666603088373</v>
      </c>
      <c r="L241" s="25">
        <f>L240+(L245-L235)/10</f>
        <v>10.46666698455811</v>
      </c>
      <c r="M241" s="31">
        <f>IFERROR(ROUND((ROUNDDOWN(L241,0)*12)+IFERROR(VLOOKUP(ROUND(L241-(ROUNDDOWN(L241,0)),1),_Esperanzas!$R$5:$S$18,2,TRUE),0),0),12)</f>
        <v>126</v>
      </c>
      <c r="N241" s="26">
        <f t="shared" si="39"/>
        <v>94.066666984558111</v>
      </c>
      <c r="AC241" s="29">
        <f t="shared" si="38"/>
        <v>83.6</v>
      </c>
      <c r="AD241" s="25">
        <f>AD240+(AD245-AD235)/10</f>
        <v>6.73333339691162</v>
      </c>
      <c r="AE241" s="31">
        <f>IFERROR(ROUND((ROUNDDOWN(AD241,0)*12)+IFERROR(VLOOKUP(ROUND(AD241-(ROUNDDOWN(AD241,0)),1),_Esperanzas!$R$5:$S$18,2,TRUE),0),0),12)</f>
        <v>80</v>
      </c>
      <c r="AF241" s="25">
        <f t="shared" si="41"/>
        <v>90.333333396911613</v>
      </c>
      <c r="AG241" s="25">
        <f>AG240+(AG245-AG235)/10</f>
        <v>8.7166669845581097</v>
      </c>
      <c r="AH241" s="31">
        <f>IFERROR(ROUND((ROUNDDOWN(AG241,0)*12)+IFERROR(VLOOKUP(ROUND(AG241-(ROUNDDOWN(AG241,0)),1),_Esperanzas!$R$5:$S$18,2,TRUE),0),0),12)</f>
        <v>104</v>
      </c>
      <c r="AI241" s="26">
        <f t="shared" si="42"/>
        <v>92.316666984558111</v>
      </c>
    </row>
    <row r="242" spans="8:35" x14ac:dyDescent="0.25">
      <c r="H242" s="30">
        <f t="shared" si="37"/>
        <v>83.7</v>
      </c>
      <c r="I242" s="28">
        <f>I241+(I245-I235)/10</f>
        <v>8.2583332061767578</v>
      </c>
      <c r="J242" s="32">
        <f>IFERROR(ROUND((ROUNDDOWN(I242,0)*12)+IFERROR(VLOOKUP(ROUND(I242-(ROUNDDOWN(I242,0)),1),_Esperanzas!$R$5:$S$18,2,TRUE),0),0),12)</f>
        <v>99</v>
      </c>
      <c r="K242" s="28">
        <f t="shared" si="40"/>
        <v>91.958333206176761</v>
      </c>
      <c r="L242" s="28">
        <f>L241+(L245-L235)/10</f>
        <v>10.39166698455811</v>
      </c>
      <c r="M242" s="32">
        <f>IFERROR(ROUND((ROUNDDOWN(L242,0)*12)+IFERROR(VLOOKUP(ROUND(L242-(ROUNDDOWN(L242,0)),1),_Esperanzas!$R$5:$S$18,2,TRUE),0),0),12)</f>
        <v>124</v>
      </c>
      <c r="N242" s="28">
        <f t="shared" si="39"/>
        <v>94.091666984558117</v>
      </c>
      <c r="AC242" s="30">
        <f t="shared" si="38"/>
        <v>83.7</v>
      </c>
      <c r="AD242" s="28">
        <f>AD241+(AD245-AD235)/10</f>
        <v>6.6750000476837146</v>
      </c>
      <c r="AE242" s="32">
        <f>IFERROR(ROUND((ROUNDDOWN(AD242,0)*12)+IFERROR(VLOOKUP(ROUND(AD242-(ROUNDDOWN(AD242,0)),1),_Esperanzas!$R$5:$S$18,2,TRUE),0),0),12)</f>
        <v>80</v>
      </c>
      <c r="AF242" s="28">
        <f t="shared" si="41"/>
        <v>90.375000047683713</v>
      </c>
      <c r="AG242" s="28">
        <f>AG241+(AG245-AG235)/10</f>
        <v>8.6416669845581104</v>
      </c>
      <c r="AH242" s="32">
        <f>IFERROR(ROUND((ROUNDDOWN(AG242,0)*12)+IFERROR(VLOOKUP(ROUND(AG242-(ROUNDDOWN(AG242,0)),1),_Esperanzas!$R$5:$S$18,2,TRUE),0),0),12)</f>
        <v>103</v>
      </c>
      <c r="AI242" s="28">
        <f t="shared" si="42"/>
        <v>92.341666984558117</v>
      </c>
    </row>
    <row r="243" spans="8:35" x14ac:dyDescent="0.25">
      <c r="H243" s="29">
        <f t="shared" si="37"/>
        <v>83.8</v>
      </c>
      <c r="I243" s="25">
        <f>I242+(I245-I235)/10</f>
        <v>8.1999998092651367</v>
      </c>
      <c r="J243" s="31">
        <f>IFERROR(ROUND((ROUNDDOWN(I243,0)*12)+IFERROR(VLOOKUP(ROUND(I243-(ROUNDDOWN(I243,0)),1),_Esperanzas!$R$5:$S$18,2,TRUE),0),0),12)</f>
        <v>98</v>
      </c>
      <c r="K243" s="25">
        <f t="shared" si="40"/>
        <v>91.999999809265134</v>
      </c>
      <c r="L243" s="25">
        <f>L242+(L245-L235)/10</f>
        <v>10.316666984558111</v>
      </c>
      <c r="M243" s="31">
        <f>IFERROR(ROUND((ROUNDDOWN(L243,0)*12)+IFERROR(VLOOKUP(ROUND(L243-(ROUNDDOWN(L243,0)),1),_Esperanzas!$R$5:$S$18,2,TRUE),0),0),12)</f>
        <v>123</v>
      </c>
      <c r="N243" s="26">
        <f t="shared" si="39"/>
        <v>94.116666984558108</v>
      </c>
      <c r="AC243" s="29">
        <f t="shared" si="38"/>
        <v>83.8</v>
      </c>
      <c r="AD243" s="25">
        <f>AD242+(AD245-AD235)/10</f>
        <v>6.6166666984558091</v>
      </c>
      <c r="AE243" s="31">
        <f>IFERROR(ROUND((ROUNDDOWN(AD243,0)*12)+IFERROR(VLOOKUP(ROUND(AD243-(ROUNDDOWN(AD243,0)),1),_Esperanzas!$R$5:$S$18,2,TRUE),0),0),12)</f>
        <v>79</v>
      </c>
      <c r="AF243" s="25">
        <f t="shared" si="41"/>
        <v>90.416666698455799</v>
      </c>
      <c r="AG243" s="25">
        <f>AG242+(AG245-AG235)/10</f>
        <v>8.5666669845581112</v>
      </c>
      <c r="AH243" s="31">
        <f>IFERROR(ROUND((ROUNDDOWN(AG243,0)*12)+IFERROR(VLOOKUP(ROUND(AG243-(ROUNDDOWN(AG243,0)),1),_Esperanzas!$R$5:$S$18,2,TRUE),0),0),12)</f>
        <v>103</v>
      </c>
      <c r="AI243" s="26">
        <f t="shared" si="42"/>
        <v>92.366666984558108</v>
      </c>
    </row>
    <row r="244" spans="8:35" x14ac:dyDescent="0.25">
      <c r="H244" s="30">
        <f t="shared" si="37"/>
        <v>83.9</v>
      </c>
      <c r="I244" s="28">
        <f>I243+(I245-I235)/10</f>
        <v>8.1416664123535156</v>
      </c>
      <c r="J244" s="32">
        <f>IFERROR(ROUND((ROUNDDOWN(I244,0)*12)+IFERROR(VLOOKUP(ROUND(I244-(ROUNDDOWN(I244,0)),1),_Esperanzas!$R$5:$S$18,2,TRUE),0),0),12)</f>
        <v>97</v>
      </c>
      <c r="K244" s="28">
        <f t="shared" si="40"/>
        <v>92.041666412353521</v>
      </c>
      <c r="L244" s="28">
        <f>L243+(L245-L235)/10</f>
        <v>10.241666984558112</v>
      </c>
      <c r="M244" s="32">
        <f>IFERROR(ROUND((ROUNDDOWN(L244,0)*12)+IFERROR(VLOOKUP(ROUND(L244-(ROUNDDOWN(L244,0)),1),_Esperanzas!$R$5:$S$18,2,TRUE),0),0),12)</f>
        <v>122</v>
      </c>
      <c r="N244" s="28">
        <f t="shared" si="39"/>
        <v>94.141666984558114</v>
      </c>
      <c r="AC244" s="30">
        <f t="shared" si="38"/>
        <v>83.9</v>
      </c>
      <c r="AD244" s="28">
        <f>AD243+(AD245-AD235)/10</f>
        <v>6.5583333492279037</v>
      </c>
      <c r="AE244" s="32">
        <f>IFERROR(ROUND((ROUNDDOWN(AD244,0)*12)+IFERROR(VLOOKUP(ROUND(AD244-(ROUNDDOWN(AD244,0)),1),_Esperanzas!$R$5:$S$18,2,TRUE),0),0),12)</f>
        <v>79</v>
      </c>
      <c r="AF244" s="28">
        <f t="shared" si="41"/>
        <v>90.458333349227914</v>
      </c>
      <c r="AG244" s="28">
        <f>AG243+(AG245-AG235)/10</f>
        <v>8.4916669845581119</v>
      </c>
      <c r="AH244" s="32">
        <f>IFERROR(ROUND((ROUNDDOWN(AG244,0)*12)+IFERROR(VLOOKUP(ROUND(AG244-(ROUNDDOWN(AG244,0)),1),_Esperanzas!$R$5:$S$18,2,TRUE),0),0),12)</f>
        <v>102</v>
      </c>
      <c r="AI244" s="28">
        <f t="shared" si="42"/>
        <v>92.391666984558114</v>
      </c>
    </row>
    <row r="245" spans="8:35" x14ac:dyDescent="0.25">
      <c r="H245" s="29">
        <f t="shared" si="37"/>
        <v>84</v>
      </c>
      <c r="I245" s="25">
        <f>VLOOKUP($H245,$B$5:$F$55,2,0)</f>
        <v>8.0833330154418945</v>
      </c>
      <c r="J245" s="31">
        <f>IFERROR(ROUND((ROUNDDOWN(I245,0)*12)+IFERROR(VLOOKUP(ROUND(I245-(ROUNDDOWN(I245,0)),1),_Esperanzas!$R$5:$S$18,2,TRUE),0),0),12)</f>
        <v>97</v>
      </c>
      <c r="K245" s="25">
        <f t="shared" si="40"/>
        <v>92.083333015441895</v>
      </c>
      <c r="L245" s="25">
        <f>VLOOKUP($H245,$B$5:$F$55,4,0)</f>
        <v>10.166666984558105</v>
      </c>
      <c r="M245" s="31">
        <f>IFERROR(ROUND((ROUNDDOWN(L245,0)*12)+IFERROR(VLOOKUP(ROUND(L245-(ROUNDDOWN(L245,0)),1),_Esperanzas!$R$5:$S$18,2,TRUE),0),0),12)</f>
        <v>122</v>
      </c>
      <c r="N245" s="26">
        <f t="shared" si="39"/>
        <v>94.166666984558105</v>
      </c>
      <c r="AC245" s="29">
        <f t="shared" si="38"/>
        <v>84</v>
      </c>
      <c r="AD245" s="25">
        <f>VLOOKUP($AC245,$W$5:$AA$55,2,0)</f>
        <v>6.5</v>
      </c>
      <c r="AE245" s="31">
        <f>IFERROR(ROUND((ROUNDDOWN(AD245,0)*12)+IFERROR(VLOOKUP(ROUND(AD245-(ROUNDDOWN(AD245,0)),1),_Esperanzas!$R$5:$S$18,2,TRUE),0),0),12)</f>
        <v>78</v>
      </c>
      <c r="AF245" s="25">
        <f t="shared" si="41"/>
        <v>90.5</v>
      </c>
      <c r="AG245" s="25">
        <f>VLOOKUP($AC245,$W$5:$AA$55,4,0)</f>
        <v>8.4166669845581055</v>
      </c>
      <c r="AH245" s="31">
        <f>IFERROR(ROUND((ROUNDDOWN(AG245,0)*12)+IFERROR(VLOOKUP(ROUND(AG245-(ROUNDDOWN(AG245,0)),1),_Esperanzas!$R$5:$S$18,2,TRUE),0),0),12)</f>
        <v>100</v>
      </c>
      <c r="AI245" s="26">
        <f t="shared" si="42"/>
        <v>92.416666984558105</v>
      </c>
    </row>
    <row r="246" spans="8:35" x14ac:dyDescent="0.25">
      <c r="H246" s="30">
        <f t="shared" si="37"/>
        <v>84.1</v>
      </c>
      <c r="I246" s="28">
        <f>I245+(I255-I245)/10</f>
        <v>8.0333330631256104</v>
      </c>
      <c r="J246" s="32">
        <f>IFERROR(ROUND((ROUNDDOWN(I246,0)*12)+IFERROR(VLOOKUP(ROUND(I246-(ROUNDDOWN(I246,0)),1),_Esperanzas!$R$5:$S$18,2,TRUE),0),0),12)</f>
        <v>96</v>
      </c>
      <c r="K246" s="28">
        <f t="shared" si="40"/>
        <v>92.133333063125605</v>
      </c>
      <c r="L246" s="28">
        <f>L245+(L255-L245)/10</f>
        <v>10.091666984558106</v>
      </c>
      <c r="M246" s="32">
        <f>IFERROR(ROUND((ROUNDDOWN(L246,0)*12)+IFERROR(VLOOKUP(ROUND(L246-(ROUNDDOWN(L246,0)),1),_Esperanzas!$R$5:$S$18,2,TRUE),0),0),12)</f>
        <v>121</v>
      </c>
      <c r="N246" s="28">
        <f t="shared" si="39"/>
        <v>94.191666984558097</v>
      </c>
      <c r="AC246" s="30">
        <f t="shared" si="38"/>
        <v>84.1</v>
      </c>
      <c r="AD246" s="28">
        <f>AD245+(AD255-AD245)/10</f>
        <v>6.45</v>
      </c>
      <c r="AE246" s="32">
        <f>IFERROR(ROUND((ROUNDDOWN(AD246,0)*12)+IFERROR(VLOOKUP(ROUND(AD246-(ROUNDDOWN(AD246,0)),1),_Esperanzas!$R$5:$S$18,2,TRUE),0),0),12)</f>
        <v>78</v>
      </c>
      <c r="AF246" s="28">
        <f t="shared" si="41"/>
        <v>90.55</v>
      </c>
      <c r="AG246" s="28">
        <f>AG245+(AG255-AG245)/10</f>
        <v>8.3583336353302009</v>
      </c>
      <c r="AH246" s="32">
        <f>IFERROR(ROUND((ROUNDDOWN(AG246,0)*12)+IFERROR(VLOOKUP(ROUND(AG246-(ROUNDDOWN(AG246,0)),1),_Esperanzas!$R$5:$S$18,2,TRUE),0),0),12)</f>
        <v>100</v>
      </c>
      <c r="AI246" s="28">
        <f t="shared" si="42"/>
        <v>92.458333635330192</v>
      </c>
    </row>
    <row r="247" spans="8:35" x14ac:dyDescent="0.25">
      <c r="H247" s="29">
        <f t="shared" si="37"/>
        <v>84.2</v>
      </c>
      <c r="I247" s="25">
        <f>I246+(I255-I245)/10</f>
        <v>7.9833331108093262</v>
      </c>
      <c r="J247" s="31">
        <f>IFERROR(ROUND((ROUNDDOWN(I247,0)*12)+IFERROR(VLOOKUP(ROUND(I247-(ROUNDDOWN(I247,0)),1),_Esperanzas!$R$5:$S$18,2,TRUE),0),0),12)</f>
        <v>96</v>
      </c>
      <c r="K247" s="25">
        <f t="shared" si="40"/>
        <v>92.183333110809329</v>
      </c>
      <c r="L247" s="25">
        <f>L246+(L255-L245)/10</f>
        <v>10.016666984558107</v>
      </c>
      <c r="M247" s="31">
        <f>IFERROR(ROUND((ROUNDDOWN(L247,0)*12)+IFERROR(VLOOKUP(ROUND(L247-(ROUNDDOWN(L247,0)),1),_Esperanzas!$R$5:$S$18,2,TRUE),0),0),12)</f>
        <v>120</v>
      </c>
      <c r="N247" s="26">
        <f t="shared" si="39"/>
        <v>94.216666984558117</v>
      </c>
      <c r="AC247" s="29">
        <f t="shared" si="38"/>
        <v>84.2</v>
      </c>
      <c r="AD247" s="25">
        <f>AD246+(AD255-AD245)/10</f>
        <v>6.4</v>
      </c>
      <c r="AE247" s="31">
        <f>IFERROR(ROUND((ROUNDDOWN(AD247,0)*12)+IFERROR(VLOOKUP(ROUND(AD247-(ROUNDDOWN(AD247,0)),1),_Esperanzas!$R$5:$S$18,2,TRUE),0),0),12)</f>
        <v>76</v>
      </c>
      <c r="AF247" s="25">
        <f t="shared" si="41"/>
        <v>90.600000000000009</v>
      </c>
      <c r="AG247" s="25">
        <f>AG246+(AG255-AG245)/10</f>
        <v>8.3000002861022963</v>
      </c>
      <c r="AH247" s="31">
        <f>IFERROR(ROUND((ROUNDDOWN(AG247,0)*12)+IFERROR(VLOOKUP(ROUND(AG247-(ROUNDDOWN(AG247,0)),1),_Esperanzas!$R$5:$S$18,2,TRUE),0),0),12)</f>
        <v>99</v>
      </c>
      <c r="AI247" s="26">
        <f t="shared" si="42"/>
        <v>92.500000286102306</v>
      </c>
    </row>
    <row r="248" spans="8:35" x14ac:dyDescent="0.25">
      <c r="H248" s="30">
        <f t="shared" si="37"/>
        <v>84.3</v>
      </c>
      <c r="I248" s="28">
        <f>I247+(I255-I245)/10</f>
        <v>7.933333158493042</v>
      </c>
      <c r="J248" s="32">
        <f>IFERROR(ROUND((ROUNDDOWN(I248,0)*12)+IFERROR(VLOOKUP(ROUND(I248-(ROUNDDOWN(I248,0)),1),_Esperanzas!$R$5:$S$18,2,TRUE),0),0),12)</f>
        <v>94</v>
      </c>
      <c r="K248" s="28">
        <f t="shared" si="40"/>
        <v>92.233333158493039</v>
      </c>
      <c r="L248" s="28">
        <f>L247+(L255-L245)/10</f>
        <v>9.9416669845581076</v>
      </c>
      <c r="M248" s="32">
        <f>IFERROR(ROUND((ROUNDDOWN(L248,0)*12)+IFERROR(VLOOKUP(ROUND(L248-(ROUNDDOWN(L248,0)),1),_Esperanzas!$R$5:$S$18,2,TRUE),0),0),12)</f>
        <v>118</v>
      </c>
      <c r="N248" s="28">
        <f t="shared" si="39"/>
        <v>94.241666984558108</v>
      </c>
      <c r="AC248" s="30">
        <f t="shared" si="38"/>
        <v>84.3</v>
      </c>
      <c r="AD248" s="28">
        <f>AD247+(AD255-AD245)/10</f>
        <v>6.3500000000000005</v>
      </c>
      <c r="AE248" s="32">
        <f>IFERROR(ROUND((ROUNDDOWN(AD248,0)*12)+IFERROR(VLOOKUP(ROUND(AD248-(ROUNDDOWN(AD248,0)),1),_Esperanzas!$R$5:$S$18,2,TRUE),0),0),12)</f>
        <v>76</v>
      </c>
      <c r="AF248" s="28">
        <f t="shared" si="41"/>
        <v>90.649999999999991</v>
      </c>
      <c r="AG248" s="28">
        <f>AG247+(AG255-AG245)/10</f>
        <v>8.2416669368743918</v>
      </c>
      <c r="AH248" s="32">
        <f>IFERROR(ROUND((ROUNDDOWN(AG248,0)*12)+IFERROR(VLOOKUP(ROUND(AG248-(ROUNDDOWN(AG248,0)),1),_Esperanzas!$R$5:$S$18,2,TRUE),0),0),12)</f>
        <v>98</v>
      </c>
      <c r="AI248" s="28">
        <f t="shared" si="42"/>
        <v>92.541666936874392</v>
      </c>
    </row>
    <row r="249" spans="8:35" x14ac:dyDescent="0.25">
      <c r="H249" s="29">
        <f t="shared" si="37"/>
        <v>84.4</v>
      </c>
      <c r="I249" s="25">
        <f>I248+(I255-I245)/10</f>
        <v>7.8833332061767578</v>
      </c>
      <c r="J249" s="31">
        <f>IFERROR(ROUND((ROUNDDOWN(I249,0)*12)+IFERROR(VLOOKUP(ROUND(I249-(ROUNDDOWN(I249,0)),1),_Esperanzas!$R$5:$S$18,2,TRUE),0),0),12)</f>
        <v>94</v>
      </c>
      <c r="K249" s="25">
        <f t="shared" si="40"/>
        <v>92.283333206176763</v>
      </c>
      <c r="L249" s="25">
        <f>L248+(L255-L245)/10</f>
        <v>9.8666669845581083</v>
      </c>
      <c r="M249" s="31">
        <f>IFERROR(ROUND((ROUNDDOWN(L249,0)*12)+IFERROR(VLOOKUP(ROUND(L249-(ROUNDDOWN(L249,0)),1),_Esperanzas!$R$5:$S$18,2,TRUE),0),0),12)</f>
        <v>118</v>
      </c>
      <c r="N249" s="26">
        <f t="shared" si="39"/>
        <v>94.266666984558114</v>
      </c>
      <c r="AC249" s="29">
        <f t="shared" si="38"/>
        <v>84.4</v>
      </c>
      <c r="AD249" s="25">
        <f>AD248+(AD255-AD245)/10</f>
        <v>6.3000000000000007</v>
      </c>
      <c r="AE249" s="31">
        <f>IFERROR(ROUND((ROUNDDOWN(AD249,0)*12)+IFERROR(VLOOKUP(ROUND(AD249-(ROUNDDOWN(AD249,0)),1),_Esperanzas!$R$5:$S$18,2,TRUE),0),0),12)</f>
        <v>75</v>
      </c>
      <c r="AF249" s="25">
        <f t="shared" si="41"/>
        <v>90.7</v>
      </c>
      <c r="AG249" s="25">
        <f>AG248+(AG255-AG245)/10</f>
        <v>8.1833335876464872</v>
      </c>
      <c r="AH249" s="31">
        <f>IFERROR(ROUND((ROUNDDOWN(AG249,0)*12)+IFERROR(VLOOKUP(ROUND(AG249-(ROUNDDOWN(AG249,0)),1),_Esperanzas!$R$5:$S$18,2,TRUE),0),0),12)</f>
        <v>98</v>
      </c>
      <c r="AI249" s="26">
        <f t="shared" si="42"/>
        <v>92.583333587646493</v>
      </c>
    </row>
    <row r="250" spans="8:35" x14ac:dyDescent="0.25">
      <c r="H250" s="30">
        <f t="shared" si="37"/>
        <v>84.5</v>
      </c>
      <c r="I250" s="28">
        <f>I249+(I255-I245)/10</f>
        <v>7.8333332538604736</v>
      </c>
      <c r="J250" s="32">
        <f>IFERROR(ROUND((ROUNDDOWN(I250,0)*12)+IFERROR(VLOOKUP(ROUND(I250-(ROUNDDOWN(I250,0)),1),_Esperanzas!$R$5:$S$18,2,TRUE),0),0),12)</f>
        <v>93</v>
      </c>
      <c r="K250" s="28">
        <f t="shared" si="40"/>
        <v>92.333333253860474</v>
      </c>
      <c r="L250" s="28">
        <f>L249+(L255-L245)/10</f>
        <v>9.791666984558109</v>
      </c>
      <c r="M250" s="32">
        <f>IFERROR(ROUND((ROUNDDOWN(L250,0)*12)+IFERROR(VLOOKUP(ROUND(L250-(ROUNDDOWN(L250,0)),1),_Esperanzas!$R$5:$S$18,2,TRUE),0),0),12)</f>
        <v>117</v>
      </c>
      <c r="N250" s="28">
        <f t="shared" si="39"/>
        <v>94.291666984558105</v>
      </c>
      <c r="AC250" s="30">
        <f t="shared" si="38"/>
        <v>84.5</v>
      </c>
      <c r="AD250" s="28">
        <f>AD249+(AD255-AD245)/10</f>
        <v>6.2500000000000009</v>
      </c>
      <c r="AE250" s="32">
        <f>IFERROR(ROUND((ROUNDDOWN(AD250,0)*12)+IFERROR(VLOOKUP(ROUND(AD250-(ROUNDDOWN(AD250,0)),1),_Esperanzas!$R$5:$S$18,2,TRUE),0),0),12)</f>
        <v>75</v>
      </c>
      <c r="AF250" s="28">
        <f t="shared" si="41"/>
        <v>90.75</v>
      </c>
      <c r="AG250" s="28">
        <f>AG249+(AG255-AG245)/10</f>
        <v>8.1250002384185827</v>
      </c>
      <c r="AH250" s="32">
        <f>IFERROR(ROUND((ROUNDDOWN(AG250,0)*12)+IFERROR(VLOOKUP(ROUND(AG250-(ROUNDDOWN(AG250,0)),1),_Esperanzas!$R$5:$S$18,2,TRUE),0),0),12)</f>
        <v>97</v>
      </c>
      <c r="AI250" s="28">
        <f t="shared" si="42"/>
        <v>92.625000238418579</v>
      </c>
    </row>
    <row r="251" spans="8:35" x14ac:dyDescent="0.25">
      <c r="H251" s="29">
        <f t="shared" si="37"/>
        <v>84.6</v>
      </c>
      <c r="I251" s="25">
        <f>I250+(I255-I245)/10</f>
        <v>7.7833333015441895</v>
      </c>
      <c r="J251" s="31">
        <f>IFERROR(ROUND((ROUNDDOWN(I251,0)*12)+IFERROR(VLOOKUP(ROUND(I251-(ROUNDDOWN(I251,0)),1),_Esperanzas!$R$5:$S$18,2,TRUE),0),0),12)</f>
        <v>93</v>
      </c>
      <c r="K251" s="25">
        <f t="shared" si="40"/>
        <v>92.383333301544184</v>
      </c>
      <c r="L251" s="25">
        <f>L250+(L255-L245)/10</f>
        <v>9.7166669845581097</v>
      </c>
      <c r="M251" s="31">
        <f>IFERROR(ROUND((ROUNDDOWN(L251,0)*12)+IFERROR(VLOOKUP(ROUND(L251-(ROUNDDOWN(L251,0)),1),_Esperanzas!$R$5:$S$18,2,TRUE),0),0),12)</f>
        <v>116</v>
      </c>
      <c r="N251" s="26">
        <f t="shared" si="39"/>
        <v>94.316666984558111</v>
      </c>
      <c r="AC251" s="29">
        <f t="shared" si="38"/>
        <v>84.6</v>
      </c>
      <c r="AD251" s="25">
        <f>AD250+(AD255-AD245)/10</f>
        <v>6.2000000000000011</v>
      </c>
      <c r="AE251" s="31">
        <f>IFERROR(ROUND((ROUNDDOWN(AD251,0)*12)+IFERROR(VLOOKUP(ROUND(AD251-(ROUNDDOWN(AD251,0)),1),_Esperanzas!$R$5:$S$18,2,TRUE),0),0),12)</f>
        <v>74</v>
      </c>
      <c r="AF251" s="25">
        <f t="shared" si="41"/>
        <v>90.8</v>
      </c>
      <c r="AG251" s="25">
        <f>AG250+(AG255-AG245)/10</f>
        <v>8.0666668891906781</v>
      </c>
      <c r="AH251" s="31">
        <f>IFERROR(ROUND((ROUNDDOWN(AG251,0)*12)+IFERROR(VLOOKUP(ROUND(AG251-(ROUNDDOWN(AG251,0)),1),_Esperanzas!$R$5:$S$18,2,TRUE),0),0),12)</f>
        <v>97</v>
      </c>
      <c r="AI251" s="26">
        <f t="shared" si="42"/>
        <v>92.66666688919068</v>
      </c>
    </row>
    <row r="252" spans="8:35" x14ac:dyDescent="0.25">
      <c r="H252" s="30">
        <f t="shared" si="37"/>
        <v>84.7</v>
      </c>
      <c r="I252" s="28">
        <f>I251+(I255-I245)/10</f>
        <v>7.7333333492279053</v>
      </c>
      <c r="J252" s="32">
        <f>IFERROR(ROUND((ROUNDDOWN(I252,0)*12)+IFERROR(VLOOKUP(ROUND(I252-(ROUNDDOWN(I252,0)),1),_Esperanzas!$R$5:$S$18,2,TRUE),0),0),12)</f>
        <v>92</v>
      </c>
      <c r="K252" s="28">
        <f t="shared" si="40"/>
        <v>92.433333349227908</v>
      </c>
      <c r="L252" s="28">
        <f>L251+(L255-L245)/10</f>
        <v>9.6416669845581104</v>
      </c>
      <c r="M252" s="32">
        <f>IFERROR(ROUND((ROUNDDOWN(L252,0)*12)+IFERROR(VLOOKUP(ROUND(L252-(ROUNDDOWN(L252,0)),1),_Esperanzas!$R$5:$S$18,2,TRUE),0),0),12)</f>
        <v>115</v>
      </c>
      <c r="N252" s="28">
        <f t="shared" si="39"/>
        <v>94.341666984558117</v>
      </c>
      <c r="AC252" s="30">
        <f t="shared" si="38"/>
        <v>84.7</v>
      </c>
      <c r="AD252" s="28">
        <f>AD251+(AD255-AD245)/10</f>
        <v>6.1500000000000012</v>
      </c>
      <c r="AE252" s="32">
        <f>IFERROR(ROUND((ROUNDDOWN(AD252,0)*12)+IFERROR(VLOOKUP(ROUND(AD252-(ROUNDDOWN(AD252,0)),1),_Esperanzas!$R$5:$S$18,2,TRUE),0),0),12)</f>
        <v>74</v>
      </c>
      <c r="AF252" s="28">
        <f t="shared" si="41"/>
        <v>90.850000000000009</v>
      </c>
      <c r="AG252" s="28">
        <f>AG251+(AG255-AG245)/10</f>
        <v>8.0083335399627735</v>
      </c>
      <c r="AH252" s="32">
        <f>IFERROR(ROUND((ROUNDDOWN(AG252,0)*12)+IFERROR(VLOOKUP(ROUND(AG252-(ROUNDDOWN(AG252,0)),1),_Esperanzas!$R$5:$S$18,2,TRUE),0),0),12)</f>
        <v>96</v>
      </c>
      <c r="AI252" s="28">
        <f t="shared" si="42"/>
        <v>92.70833353996278</v>
      </c>
    </row>
    <row r="253" spans="8:35" x14ac:dyDescent="0.25">
      <c r="H253" s="29">
        <f t="shared" si="37"/>
        <v>84.8</v>
      </c>
      <c r="I253" s="25">
        <f>I252+(I255-I245)/10</f>
        <v>7.6833333969116211</v>
      </c>
      <c r="J253" s="31">
        <f>IFERROR(ROUND((ROUNDDOWN(I253,0)*12)+IFERROR(VLOOKUP(ROUND(I253-(ROUNDDOWN(I253,0)),1),_Esperanzas!$R$5:$S$18,2,TRUE),0),0),12)</f>
        <v>92</v>
      </c>
      <c r="K253" s="25">
        <f t="shared" si="40"/>
        <v>92.483333396911618</v>
      </c>
      <c r="L253" s="25">
        <f>L252+(L255-L245)/10</f>
        <v>9.5666669845581112</v>
      </c>
      <c r="M253" s="31">
        <f>IFERROR(ROUND((ROUNDDOWN(L253,0)*12)+IFERROR(VLOOKUP(ROUND(L253-(ROUNDDOWN(L253,0)),1),_Esperanzas!$R$5:$S$18,2,TRUE),0),0),12)</f>
        <v>115</v>
      </c>
      <c r="N253" s="26">
        <f t="shared" si="39"/>
        <v>94.366666984558108</v>
      </c>
      <c r="AC253" s="29">
        <f t="shared" si="38"/>
        <v>84.8</v>
      </c>
      <c r="AD253" s="25">
        <f>AD252+(AD255-AD245)/10</f>
        <v>6.1000000000000014</v>
      </c>
      <c r="AE253" s="31">
        <f>IFERROR(ROUND((ROUNDDOWN(AD253,0)*12)+IFERROR(VLOOKUP(ROUND(AD253-(ROUNDDOWN(AD253,0)),1),_Esperanzas!$R$5:$S$18,2,TRUE),0),0),12)</f>
        <v>73</v>
      </c>
      <c r="AF253" s="25">
        <f t="shared" si="41"/>
        <v>90.9</v>
      </c>
      <c r="AG253" s="25">
        <f>AG252+(AG255-AG245)/10</f>
        <v>7.9500001907348681</v>
      </c>
      <c r="AH253" s="31">
        <f>IFERROR(ROUND((ROUNDDOWN(AG253,0)*12)+IFERROR(VLOOKUP(ROUND(AG253-(ROUNDDOWN(AG253,0)),1),_Esperanzas!$R$5:$S$18,2,TRUE),0),0),12)</f>
        <v>96</v>
      </c>
      <c r="AI253" s="26">
        <f t="shared" si="42"/>
        <v>92.750000190734866</v>
      </c>
    </row>
    <row r="254" spans="8:35" x14ac:dyDescent="0.25">
      <c r="H254" s="30">
        <f t="shared" si="37"/>
        <v>84.9</v>
      </c>
      <c r="I254" s="28">
        <f>I253+(I255-I245)/10</f>
        <v>7.6333334445953369</v>
      </c>
      <c r="J254" s="32">
        <f>IFERROR(ROUND((ROUNDDOWN(I254,0)*12)+IFERROR(VLOOKUP(ROUND(I254-(ROUNDDOWN(I254,0)),1),_Esperanzas!$R$5:$S$18,2,TRUE),0),0),12)</f>
        <v>91</v>
      </c>
      <c r="K254" s="28">
        <f t="shared" si="40"/>
        <v>92.533333444595343</v>
      </c>
      <c r="L254" s="28">
        <f>L253+(L255-L245)/10</f>
        <v>9.4916669845581119</v>
      </c>
      <c r="M254" s="32">
        <f>IFERROR(ROUND((ROUNDDOWN(L254,0)*12)+IFERROR(VLOOKUP(ROUND(L254-(ROUNDDOWN(L254,0)),1),_Esperanzas!$R$5:$S$18,2,TRUE),0),0),12)</f>
        <v>114</v>
      </c>
      <c r="N254" s="28">
        <f t="shared" si="39"/>
        <v>94.391666984558114</v>
      </c>
      <c r="AC254" s="30">
        <f t="shared" si="38"/>
        <v>84.9</v>
      </c>
      <c r="AD254" s="28">
        <f>AD253+(AD255-AD245)/10</f>
        <v>6.0500000000000016</v>
      </c>
      <c r="AE254" s="32">
        <f>IFERROR(ROUND((ROUNDDOWN(AD254,0)*12)+IFERROR(VLOOKUP(ROUND(AD254-(ROUNDDOWN(AD254,0)),1),_Esperanzas!$R$5:$S$18,2,TRUE),0),0),12)</f>
        <v>73</v>
      </c>
      <c r="AF254" s="28">
        <f t="shared" si="41"/>
        <v>90.95</v>
      </c>
      <c r="AG254" s="28">
        <f>AG253+(AG255-AG245)/10</f>
        <v>7.8916668415069626</v>
      </c>
      <c r="AH254" s="32">
        <f>IFERROR(ROUND((ROUNDDOWN(AG254,0)*12)+IFERROR(VLOOKUP(ROUND(AG254-(ROUNDDOWN(AG254,0)),1),_Esperanzas!$R$5:$S$18,2,TRUE),0),0),12)</f>
        <v>94</v>
      </c>
      <c r="AI254" s="28">
        <f t="shared" si="42"/>
        <v>92.791666841506967</v>
      </c>
    </row>
    <row r="255" spans="8:35" x14ac:dyDescent="0.25">
      <c r="H255" s="29">
        <f t="shared" si="37"/>
        <v>85</v>
      </c>
      <c r="I255" s="25">
        <f>VLOOKUP($H255,$B$5:$F$55,2,0)</f>
        <v>7.5833334922790527</v>
      </c>
      <c r="J255" s="31">
        <f>IFERROR(ROUND((ROUNDDOWN(I255,0)*12)+IFERROR(VLOOKUP(ROUND(I255-(ROUNDDOWN(I255,0)),1),_Esperanzas!$R$5:$S$18,2,TRUE),0),0),12)</f>
        <v>91</v>
      </c>
      <c r="K255" s="25">
        <f t="shared" si="40"/>
        <v>92.583333492279053</v>
      </c>
      <c r="L255" s="25">
        <f>VLOOKUP($H255,$B$5:$F$55,4,0)</f>
        <v>9.4166669845581055</v>
      </c>
      <c r="M255" s="31">
        <f>IFERROR(ROUND((ROUNDDOWN(L255,0)*12)+IFERROR(VLOOKUP(ROUND(L255-(ROUNDDOWN(L255,0)),1),_Esperanzas!$R$5:$S$18,2,TRUE),0),0),12)</f>
        <v>112</v>
      </c>
      <c r="N255" s="26">
        <f t="shared" si="39"/>
        <v>94.416666984558105</v>
      </c>
      <c r="AC255" s="29">
        <f t="shared" si="38"/>
        <v>85</v>
      </c>
      <c r="AD255" s="25">
        <f>VLOOKUP($AC255,$W$5:$AA$55,2,0)</f>
        <v>6</v>
      </c>
      <c r="AE255" s="31">
        <f>IFERROR(ROUND((ROUNDDOWN(AD255,0)*12)+IFERROR(VLOOKUP(ROUND(AD255-(ROUNDDOWN(AD255,0)),1),_Esperanzas!$R$5:$S$18,2,TRUE),0),0),12)</f>
        <v>72</v>
      </c>
      <c r="AF255" s="25">
        <f t="shared" si="41"/>
        <v>91</v>
      </c>
      <c r="AG255" s="25">
        <f>VLOOKUP($AC255,$W$5:$AA$55,4,0)</f>
        <v>7.8333334922790527</v>
      </c>
      <c r="AH255" s="31">
        <f>IFERROR(ROUND((ROUNDDOWN(AG255,0)*12)+IFERROR(VLOOKUP(ROUND(AG255-(ROUNDDOWN(AG255,0)),1),_Esperanzas!$R$5:$S$18,2,TRUE),0),0),12)</f>
        <v>93</v>
      </c>
      <c r="AI255" s="26">
        <f t="shared" si="42"/>
        <v>92.833333492279053</v>
      </c>
    </row>
    <row r="256" spans="8:35" x14ac:dyDescent="0.25">
      <c r="H256" s="30">
        <f t="shared" si="37"/>
        <v>85.1</v>
      </c>
      <c r="I256" s="28">
        <f>I255+(I265-I255)/10</f>
        <v>7.5333334922790529</v>
      </c>
      <c r="J256" s="32">
        <f>IFERROR(ROUND((ROUNDDOWN(I256,0)*12)+IFERROR(VLOOKUP(ROUND(I256-(ROUNDDOWN(I256,0)),1),_Esperanzas!$R$5:$S$18,2,TRUE),0),0),12)</f>
        <v>90</v>
      </c>
      <c r="K256" s="28">
        <f t="shared" si="40"/>
        <v>92.63333349227905</v>
      </c>
      <c r="L256" s="28">
        <f>L255+(L265-L255)/10</f>
        <v>9.3500002861022953</v>
      </c>
      <c r="M256" s="32">
        <f>IFERROR(ROUND((ROUNDDOWN(L256,0)*12)+IFERROR(VLOOKUP(ROUND(L256-(ROUNDDOWN(L256,0)),1),_Esperanzas!$R$5:$S$18,2,TRUE),0),0),12)</f>
        <v>112</v>
      </c>
      <c r="N256" s="28">
        <f t="shared" si="39"/>
        <v>94.450000286102295</v>
      </c>
      <c r="AC256" s="30">
        <f t="shared" si="38"/>
        <v>85.1</v>
      </c>
      <c r="AD256" s="28">
        <f>AD255+(AD265-AD255)/10</f>
        <v>5.9583333492279049</v>
      </c>
      <c r="AE256" s="32">
        <f>IFERROR(ROUND((ROUNDDOWN(AD256,0)*12)+IFERROR(VLOOKUP(ROUND(AD256-(ROUNDDOWN(AD256,0)),1),_Esperanzas!$R$5:$S$18,2,TRUE),0),0),12)</f>
        <v>72</v>
      </c>
      <c r="AF256" s="28">
        <f t="shared" si="41"/>
        <v>91.058333349227894</v>
      </c>
      <c r="AG256" s="28">
        <f>AG255+(AG265-AG255)/10</f>
        <v>7.7666667938232425</v>
      </c>
      <c r="AH256" s="32">
        <f>IFERROR(ROUND((ROUNDDOWN(AG256,0)*12)+IFERROR(VLOOKUP(ROUND(AG256-(ROUNDDOWN(AG256,0)),1),_Esperanzas!$R$5:$S$18,2,TRUE),0),0),12)</f>
        <v>93</v>
      </c>
      <c r="AI256" s="28">
        <f t="shared" si="42"/>
        <v>92.866666793823242</v>
      </c>
    </row>
    <row r="257" spans="8:35" x14ac:dyDescent="0.25">
      <c r="H257" s="29">
        <f t="shared" si="37"/>
        <v>85.2</v>
      </c>
      <c r="I257" s="25">
        <f>I256+(I265-I255)/10</f>
        <v>7.4833334922790531</v>
      </c>
      <c r="J257" s="31">
        <f>IFERROR(ROUND((ROUNDDOWN(I257,0)*12)+IFERROR(VLOOKUP(ROUND(I257-(ROUNDDOWN(I257,0)),1),_Esperanzas!$R$5:$S$18,2,TRUE),0),0),12)</f>
        <v>90</v>
      </c>
      <c r="K257" s="25">
        <f t="shared" si="40"/>
        <v>92.683333492279061</v>
      </c>
      <c r="L257" s="25">
        <f>L256+(L265-L255)/10</f>
        <v>9.2833335876464851</v>
      </c>
      <c r="M257" s="31">
        <f>IFERROR(ROUND((ROUNDDOWN(L257,0)*12)+IFERROR(VLOOKUP(ROUND(L257-(ROUNDDOWN(L257,0)),1),_Esperanzas!$R$5:$S$18,2,TRUE),0),0),12)</f>
        <v>111</v>
      </c>
      <c r="N257" s="26">
        <f t="shared" si="39"/>
        <v>94.483333587646484</v>
      </c>
      <c r="AC257" s="29">
        <f t="shared" si="38"/>
        <v>85.2</v>
      </c>
      <c r="AD257" s="25">
        <f>AD256+(AD265-AD255)/10</f>
        <v>5.9166666984558098</v>
      </c>
      <c r="AE257" s="31">
        <f>IFERROR(ROUND((ROUNDDOWN(AD257,0)*12)+IFERROR(VLOOKUP(ROUND(AD257-(ROUNDDOWN(AD257,0)),1),_Esperanzas!$R$5:$S$18,2,TRUE),0),0),12)</f>
        <v>70</v>
      </c>
      <c r="AF257" s="25">
        <f t="shared" si="41"/>
        <v>91.116666698455816</v>
      </c>
      <c r="AG257" s="25">
        <f>AG256+(AG265-AG255)/10</f>
        <v>7.7000000953674324</v>
      </c>
      <c r="AH257" s="31">
        <f>IFERROR(ROUND((ROUNDDOWN(AG257,0)*12)+IFERROR(VLOOKUP(ROUND(AG257-(ROUNDDOWN(AG257,0)),1),_Esperanzas!$R$5:$S$18,2,TRUE),0),0),12)</f>
        <v>92</v>
      </c>
      <c r="AI257" s="26">
        <f t="shared" si="42"/>
        <v>92.900000095367432</v>
      </c>
    </row>
    <row r="258" spans="8:35" x14ac:dyDescent="0.25">
      <c r="H258" s="30">
        <f t="shared" si="37"/>
        <v>85.3</v>
      </c>
      <c r="I258" s="28">
        <f>I257+(I265-I255)/10</f>
        <v>7.4333334922790533</v>
      </c>
      <c r="J258" s="32">
        <f>IFERROR(ROUND((ROUNDDOWN(I258,0)*12)+IFERROR(VLOOKUP(ROUND(I258-(ROUNDDOWN(I258,0)),1),_Esperanzas!$R$5:$S$18,2,TRUE),0),0),12)</f>
        <v>88</v>
      </c>
      <c r="K258" s="28">
        <f t="shared" si="40"/>
        <v>92.733333492279044</v>
      </c>
      <c r="L258" s="28">
        <f>L257+(L265-L255)/10</f>
        <v>9.2166668891906749</v>
      </c>
      <c r="M258" s="32">
        <f>IFERROR(ROUND((ROUNDDOWN(L258,0)*12)+IFERROR(VLOOKUP(ROUND(L258-(ROUNDDOWN(L258,0)),1),_Esperanzas!$R$5:$S$18,2,TRUE),0),0),12)</f>
        <v>110</v>
      </c>
      <c r="N258" s="28">
        <f t="shared" si="39"/>
        <v>94.516666889190674</v>
      </c>
      <c r="AC258" s="30">
        <f t="shared" si="38"/>
        <v>85.3</v>
      </c>
      <c r="AD258" s="28">
        <f>AD257+(AD265-AD255)/10</f>
        <v>5.8750000476837148</v>
      </c>
      <c r="AE258" s="32">
        <f>IFERROR(ROUND((ROUNDDOWN(AD258,0)*12)+IFERROR(VLOOKUP(ROUND(AD258-(ROUNDDOWN(AD258,0)),1),_Esperanzas!$R$5:$S$18,2,TRUE),0),0),12)</f>
        <v>70</v>
      </c>
      <c r="AF258" s="28">
        <f t="shared" si="41"/>
        <v>91.17500004768371</v>
      </c>
      <c r="AG258" s="28">
        <f>AG257+(AG265-AG255)/10</f>
        <v>7.6333333969116222</v>
      </c>
      <c r="AH258" s="32">
        <f>IFERROR(ROUND((ROUNDDOWN(AG258,0)*12)+IFERROR(VLOOKUP(ROUND(AG258-(ROUNDDOWN(AG258,0)),1),_Esperanzas!$R$5:$S$18,2,TRUE),0),0),12)</f>
        <v>91</v>
      </c>
      <c r="AI258" s="28">
        <f t="shared" si="42"/>
        <v>92.933333396911621</v>
      </c>
    </row>
    <row r="259" spans="8:35" x14ac:dyDescent="0.25">
      <c r="H259" s="29">
        <f t="shared" si="37"/>
        <v>85.4</v>
      </c>
      <c r="I259" s="25">
        <f>I258+(I265-I255)/10</f>
        <v>7.3833334922790534</v>
      </c>
      <c r="J259" s="31">
        <f>IFERROR(ROUND((ROUNDDOWN(I259,0)*12)+IFERROR(VLOOKUP(ROUND(I259-(ROUNDDOWN(I259,0)),1),_Esperanzas!$R$5:$S$18,2,TRUE),0),0),12)</f>
        <v>88</v>
      </c>
      <c r="K259" s="25">
        <f t="shared" si="40"/>
        <v>92.783333492279056</v>
      </c>
      <c r="L259" s="25">
        <f>L258+(L265-L255)/10</f>
        <v>9.1500001907348647</v>
      </c>
      <c r="M259" s="31">
        <f>IFERROR(ROUND((ROUNDDOWN(L259,0)*12)+IFERROR(VLOOKUP(ROUND(L259-(ROUNDDOWN(L259,0)),1),_Esperanzas!$R$5:$S$18,2,TRUE),0),0),12)</f>
        <v>110</v>
      </c>
      <c r="N259" s="26">
        <f t="shared" si="39"/>
        <v>94.550000190734863</v>
      </c>
      <c r="AC259" s="29">
        <f t="shared" si="38"/>
        <v>85.4</v>
      </c>
      <c r="AD259" s="25">
        <f>AD258+(AD265-AD255)/10</f>
        <v>5.8333333969116197</v>
      </c>
      <c r="AE259" s="31">
        <f>IFERROR(ROUND((ROUNDDOWN(AD259,0)*12)+IFERROR(VLOOKUP(ROUND(AD259-(ROUNDDOWN(AD259,0)),1),_Esperanzas!$R$5:$S$18,2,TRUE),0),0),12)</f>
        <v>69</v>
      </c>
      <c r="AF259" s="25">
        <f t="shared" si="41"/>
        <v>91.233333396911632</v>
      </c>
      <c r="AG259" s="25">
        <f>AG258+(AG265-AG255)/10</f>
        <v>7.566666698455812</v>
      </c>
      <c r="AH259" s="31">
        <f>IFERROR(ROUND((ROUNDDOWN(AG259,0)*12)+IFERROR(VLOOKUP(ROUND(AG259-(ROUNDDOWN(AG259,0)),1),_Esperanzas!$R$5:$S$18,2,TRUE),0),0),12)</f>
        <v>91</v>
      </c>
      <c r="AI259" s="26">
        <f t="shared" si="42"/>
        <v>92.966666698455811</v>
      </c>
    </row>
    <row r="260" spans="8:35" x14ac:dyDescent="0.25">
      <c r="H260" s="30">
        <f t="shared" si="37"/>
        <v>85.5</v>
      </c>
      <c r="I260" s="28">
        <f>I259+(I265-I255)/10</f>
        <v>7.3333334922790536</v>
      </c>
      <c r="J260" s="32">
        <f>IFERROR(ROUND((ROUNDDOWN(I260,0)*12)+IFERROR(VLOOKUP(ROUND(I260-(ROUNDDOWN(I260,0)),1),_Esperanzas!$R$5:$S$18,2,TRUE),0),0),12)</f>
        <v>87</v>
      </c>
      <c r="K260" s="28">
        <f t="shared" si="40"/>
        <v>92.833333492279053</v>
      </c>
      <c r="L260" s="28">
        <f>L259+(L265-L255)/10</f>
        <v>9.0833334922790545</v>
      </c>
      <c r="M260" s="32">
        <f>IFERROR(ROUND((ROUNDDOWN(L260,0)*12)+IFERROR(VLOOKUP(ROUND(L260-(ROUNDDOWN(L260,0)),1),_Esperanzas!$R$5:$S$18,2,TRUE),0),0),12)</f>
        <v>109</v>
      </c>
      <c r="N260" s="28">
        <f t="shared" si="39"/>
        <v>94.583333492279053</v>
      </c>
      <c r="AC260" s="30">
        <f t="shared" si="38"/>
        <v>85.5</v>
      </c>
      <c r="AD260" s="28">
        <f>AD259+(AD265-AD255)/10</f>
        <v>5.7916667461395246</v>
      </c>
      <c r="AE260" s="32">
        <f>IFERROR(ROUND((ROUNDDOWN(AD260,0)*12)+IFERROR(VLOOKUP(ROUND(AD260-(ROUNDDOWN(AD260,0)),1),_Esperanzas!$R$5:$S$18,2,TRUE),0),0),12)</f>
        <v>69</v>
      </c>
      <c r="AF260" s="28">
        <f t="shared" si="41"/>
        <v>91.291666746139526</v>
      </c>
      <c r="AG260" s="28">
        <f>AG259+(AG265-AG255)/10</f>
        <v>7.5000000000000018</v>
      </c>
      <c r="AH260" s="32">
        <f>IFERROR(ROUND((ROUNDDOWN(AG260,0)*12)+IFERROR(VLOOKUP(ROUND(AG260-(ROUNDDOWN(AG260,0)),1),_Esperanzas!$R$5:$S$18,2,TRUE),0),0),12)</f>
        <v>90</v>
      </c>
      <c r="AI260" s="28">
        <f t="shared" si="42"/>
        <v>93</v>
      </c>
    </row>
    <row r="261" spans="8:35" x14ac:dyDescent="0.25">
      <c r="H261" s="29">
        <f t="shared" si="37"/>
        <v>85.6</v>
      </c>
      <c r="I261" s="25">
        <f>I260+(I265-I255)/10</f>
        <v>7.2833334922790538</v>
      </c>
      <c r="J261" s="31">
        <f>IFERROR(ROUND((ROUNDDOWN(I261,0)*12)+IFERROR(VLOOKUP(ROUND(I261-(ROUNDDOWN(I261,0)),1),_Esperanzas!$R$5:$S$18,2,TRUE),0),0),12)</f>
        <v>87</v>
      </c>
      <c r="K261" s="25">
        <f t="shared" si="40"/>
        <v>92.88333349227905</v>
      </c>
      <c r="L261" s="25">
        <f>L260+(L265-L255)/10</f>
        <v>9.0166667938232443</v>
      </c>
      <c r="M261" s="31">
        <f>IFERROR(ROUND((ROUNDDOWN(L261,0)*12)+IFERROR(VLOOKUP(ROUND(L261-(ROUNDDOWN(L261,0)),1),_Esperanzas!$R$5:$S$18,2,TRUE),0),0),12)</f>
        <v>108</v>
      </c>
      <c r="N261" s="26">
        <f t="shared" si="39"/>
        <v>94.616666793823242</v>
      </c>
      <c r="AC261" s="29">
        <f t="shared" si="38"/>
        <v>85.6</v>
      </c>
      <c r="AD261" s="25">
        <f>AD260+(AD265-AD255)/10</f>
        <v>5.7500000953674295</v>
      </c>
      <c r="AE261" s="31">
        <f>IFERROR(ROUND((ROUNDDOWN(AD261,0)*12)+IFERROR(VLOOKUP(ROUND(AD261-(ROUNDDOWN(AD261,0)),1),_Esperanzas!$R$5:$S$18,2,TRUE),0),0),12)</f>
        <v>69</v>
      </c>
      <c r="AF261" s="25">
        <f t="shared" si="41"/>
        <v>91.35000009536742</v>
      </c>
      <c r="AG261" s="25">
        <f>AG260+(AG265-AG255)/10</f>
        <v>7.4333333015441916</v>
      </c>
      <c r="AH261" s="31">
        <f>IFERROR(ROUND((ROUNDDOWN(AG261,0)*12)+IFERROR(VLOOKUP(ROUND(AG261-(ROUNDDOWN(AG261,0)),1),_Esperanzas!$R$5:$S$18,2,TRUE),0),0),12)</f>
        <v>88</v>
      </c>
      <c r="AI261" s="26">
        <f t="shared" si="42"/>
        <v>93.033333301544189</v>
      </c>
    </row>
    <row r="262" spans="8:35" x14ac:dyDescent="0.25">
      <c r="H262" s="30">
        <f t="shared" si="37"/>
        <v>85.7</v>
      </c>
      <c r="I262" s="28">
        <f>I261+(I265-I255)/10</f>
        <v>7.233333492279054</v>
      </c>
      <c r="J262" s="32">
        <f>IFERROR(ROUND((ROUNDDOWN(I262,0)*12)+IFERROR(VLOOKUP(ROUND(I262-(ROUNDDOWN(I262,0)),1),_Esperanzas!$R$5:$S$18,2,TRUE),0),0),12)</f>
        <v>86</v>
      </c>
      <c r="K262" s="28">
        <f t="shared" si="40"/>
        <v>92.933333492279061</v>
      </c>
      <c r="L262" s="28">
        <f>L261+(L265-L255)/10</f>
        <v>8.9500000953674341</v>
      </c>
      <c r="M262" s="32">
        <f>IFERROR(ROUND((ROUNDDOWN(L262,0)*12)+IFERROR(VLOOKUP(ROUND(L262-(ROUNDDOWN(L262,0)),1),_Esperanzas!$R$5:$S$18,2,TRUE),0),0),12)</f>
        <v>108</v>
      </c>
      <c r="N262" s="28">
        <f t="shared" si="39"/>
        <v>94.650000095367432</v>
      </c>
      <c r="AC262" s="30">
        <f t="shared" si="38"/>
        <v>85.7</v>
      </c>
      <c r="AD262" s="28">
        <f>AD261+(AD265-AD255)/10</f>
        <v>5.7083334445953344</v>
      </c>
      <c r="AE262" s="32">
        <f>IFERROR(ROUND((ROUNDDOWN(AD262,0)*12)+IFERROR(VLOOKUP(ROUND(AD262-(ROUNDDOWN(AD262,0)),1),_Esperanzas!$R$5:$S$18,2,TRUE),0),0),12)</f>
        <v>68</v>
      </c>
      <c r="AF262" s="28">
        <f t="shared" si="41"/>
        <v>91.408333444595343</v>
      </c>
      <c r="AG262" s="28">
        <f>AG261+(AG265-AG255)/10</f>
        <v>7.3666666030883814</v>
      </c>
      <c r="AH262" s="32">
        <f>IFERROR(ROUND((ROUNDDOWN(AG262,0)*12)+IFERROR(VLOOKUP(ROUND(AG262-(ROUNDDOWN(AG262,0)),1),_Esperanzas!$R$5:$S$18,2,TRUE),0),0),12)</f>
        <v>88</v>
      </c>
      <c r="AI262" s="28">
        <f t="shared" si="42"/>
        <v>93.066666603088379</v>
      </c>
    </row>
    <row r="263" spans="8:35" x14ac:dyDescent="0.25">
      <c r="H263" s="29">
        <f t="shared" ref="H263:H326" si="43">ROUND(H262+0.1,1)</f>
        <v>85.8</v>
      </c>
      <c r="I263" s="25">
        <f>I262+(I265-I255)/10</f>
        <v>7.1833334922790542</v>
      </c>
      <c r="J263" s="31">
        <f>IFERROR(ROUND((ROUNDDOWN(I263,0)*12)+IFERROR(VLOOKUP(ROUND(I263-(ROUNDDOWN(I263,0)),1),_Esperanzas!$R$5:$S$18,2,TRUE),0),0),12)</f>
        <v>86</v>
      </c>
      <c r="K263" s="25">
        <f t="shared" si="40"/>
        <v>92.983333492279058</v>
      </c>
      <c r="L263" s="25">
        <f>L262+(L265-L255)/10</f>
        <v>8.8833333969116239</v>
      </c>
      <c r="M263" s="31">
        <f>IFERROR(ROUND((ROUNDDOWN(L263,0)*12)+IFERROR(VLOOKUP(ROUND(L263-(ROUNDDOWN(L263,0)),1),_Esperanzas!$R$5:$S$18,2,TRUE),0),0),12)</f>
        <v>106</v>
      </c>
      <c r="N263" s="26">
        <f t="shared" si="39"/>
        <v>94.683333396911621</v>
      </c>
      <c r="AC263" s="29">
        <f t="shared" ref="AC263:AC326" si="44">ROUND(AC262+0.1,1)</f>
        <v>85.8</v>
      </c>
      <c r="AD263" s="25">
        <f>AD262+(AD265-AD255)/10</f>
        <v>5.6666667938232393</v>
      </c>
      <c r="AE263" s="31">
        <f>IFERROR(ROUND((ROUNDDOWN(AD263,0)*12)+IFERROR(VLOOKUP(ROUND(AD263-(ROUNDDOWN(AD263,0)),1),_Esperanzas!$R$5:$S$18,2,TRUE),0),0),12)</f>
        <v>68</v>
      </c>
      <c r="AF263" s="25">
        <f t="shared" si="41"/>
        <v>91.466666793823237</v>
      </c>
      <c r="AG263" s="25">
        <f>AG262+(AG265-AG255)/10</f>
        <v>7.2999999046325712</v>
      </c>
      <c r="AH263" s="31">
        <f>IFERROR(ROUND((ROUNDDOWN(AG263,0)*12)+IFERROR(VLOOKUP(ROUND(AG263-(ROUNDDOWN(AG263,0)),1),_Esperanzas!$R$5:$S$18,2,TRUE),0),0),12)</f>
        <v>87</v>
      </c>
      <c r="AI263" s="26">
        <f t="shared" si="42"/>
        <v>93.099999904632568</v>
      </c>
    </row>
    <row r="264" spans="8:35" x14ac:dyDescent="0.25">
      <c r="H264" s="30">
        <f t="shared" si="43"/>
        <v>85.9</v>
      </c>
      <c r="I264" s="28">
        <f>I263+(I265-I255)/10</f>
        <v>7.1333334922790543</v>
      </c>
      <c r="J264" s="32">
        <f>IFERROR(ROUND((ROUNDDOWN(I264,0)*12)+IFERROR(VLOOKUP(ROUND(I264-(ROUNDDOWN(I264,0)),1),_Esperanzas!$R$5:$S$18,2,TRUE),0),0),12)</f>
        <v>85</v>
      </c>
      <c r="K264" s="28">
        <f t="shared" si="40"/>
        <v>93.033333492279056</v>
      </c>
      <c r="L264" s="28">
        <f>L263+(L265-L255)/10</f>
        <v>8.8166666984558137</v>
      </c>
      <c r="M264" s="32">
        <f>IFERROR(ROUND((ROUNDDOWN(L264,0)*12)+IFERROR(VLOOKUP(ROUND(L264-(ROUNDDOWN(L264,0)),1),_Esperanzas!$R$5:$S$18,2,TRUE),0),0),12)</f>
        <v>105</v>
      </c>
      <c r="N264" s="28">
        <f t="shared" si="39"/>
        <v>94.716666698455825</v>
      </c>
      <c r="AC264" s="30">
        <f t="shared" si="44"/>
        <v>85.9</v>
      </c>
      <c r="AD264" s="28">
        <f>AD263+(AD265-AD255)/10</f>
        <v>5.6250001430511443</v>
      </c>
      <c r="AE264" s="32">
        <f>IFERROR(ROUND((ROUNDDOWN(AD264,0)*12)+IFERROR(VLOOKUP(ROUND(AD264-(ROUNDDOWN(AD264,0)),1),_Esperanzas!$R$5:$S$18,2,TRUE),0),0),12)</f>
        <v>67</v>
      </c>
      <c r="AF264" s="28">
        <f t="shared" si="41"/>
        <v>91.525000143051145</v>
      </c>
      <c r="AG264" s="28">
        <f>AG263+(AG265-AG255)/10</f>
        <v>7.233333206176761</v>
      </c>
      <c r="AH264" s="32">
        <f>IFERROR(ROUND((ROUNDDOWN(AG264,0)*12)+IFERROR(VLOOKUP(ROUND(AG264-(ROUNDDOWN(AG264,0)),1),_Esperanzas!$R$5:$S$18,2,TRUE),0),0),12)</f>
        <v>86</v>
      </c>
      <c r="AI264" s="28">
        <f t="shared" si="42"/>
        <v>93.133333206176772</v>
      </c>
    </row>
    <row r="265" spans="8:35" x14ac:dyDescent="0.25">
      <c r="H265" s="29">
        <f t="shared" si="43"/>
        <v>86</v>
      </c>
      <c r="I265" s="25">
        <f>VLOOKUP($H265,$B$5:$F$55,2,0)</f>
        <v>7.0833334922790527</v>
      </c>
      <c r="J265" s="31">
        <f>IFERROR(ROUND((ROUNDDOWN(I265,0)*12)+IFERROR(VLOOKUP(ROUND(I265-(ROUNDDOWN(I265,0)),1),_Esperanzas!$R$5:$S$18,2,TRUE),0),0),12)</f>
        <v>85</v>
      </c>
      <c r="K265" s="25">
        <f t="shared" si="40"/>
        <v>93.083333492279053</v>
      </c>
      <c r="L265" s="25">
        <f>VLOOKUP($H265,$B$5:$F$55,4,0)</f>
        <v>8.75</v>
      </c>
      <c r="M265" s="31">
        <f>IFERROR(ROUND((ROUNDDOWN(L265,0)*12)+IFERROR(VLOOKUP(ROUND(L265-(ROUNDDOWN(L265,0)),1),_Esperanzas!$R$5:$S$18,2,TRUE),0),0),12)</f>
        <v>105</v>
      </c>
      <c r="N265" s="26">
        <f t="shared" ref="N265:N328" si="45">L265+H265</f>
        <v>94.75</v>
      </c>
      <c r="AC265" s="29">
        <f t="shared" si="44"/>
        <v>86</v>
      </c>
      <c r="AD265" s="25">
        <f>VLOOKUP($AC265,$W$5:$AA$55,2,0)</f>
        <v>5.5833334922790527</v>
      </c>
      <c r="AE265" s="31">
        <f>IFERROR(ROUND((ROUNDDOWN(AD265,0)*12)+IFERROR(VLOOKUP(ROUND(AD265-(ROUNDDOWN(AD265,0)),1),_Esperanzas!$R$5:$S$18,2,TRUE),0),0),12)</f>
        <v>67</v>
      </c>
      <c r="AF265" s="25">
        <f t="shared" si="41"/>
        <v>91.583333492279053</v>
      </c>
      <c r="AG265" s="25">
        <f>VLOOKUP($AC265,$W$5:$AA$55,4,0)</f>
        <v>7.1666665077209473</v>
      </c>
      <c r="AH265" s="31">
        <f>IFERROR(ROUND((ROUNDDOWN(AG265,0)*12)+IFERROR(VLOOKUP(ROUND(AG265-(ROUNDDOWN(AG265,0)),1),_Esperanzas!$R$5:$S$18,2,TRUE),0),0),12)</f>
        <v>86</v>
      </c>
      <c r="AI265" s="26">
        <f t="shared" si="42"/>
        <v>93.166666507720947</v>
      </c>
    </row>
    <row r="266" spans="8:35" x14ac:dyDescent="0.25">
      <c r="H266" s="30">
        <f t="shared" si="43"/>
        <v>86.1</v>
      </c>
      <c r="I266" s="28">
        <f>I265+(I275-I265)/10</f>
        <v>7.0333334922790529</v>
      </c>
      <c r="J266" s="32">
        <f>IFERROR(ROUND((ROUNDDOWN(I266,0)*12)+IFERROR(VLOOKUP(ROUND(I266-(ROUNDDOWN(I266,0)),1),_Esperanzas!$R$5:$S$18,2,TRUE),0),0),12)</f>
        <v>84</v>
      </c>
      <c r="K266" s="28">
        <f t="shared" si="40"/>
        <v>93.13333349227905</v>
      </c>
      <c r="L266" s="28">
        <f>L265+(L275-L265)/10</f>
        <v>8.6916666984558102</v>
      </c>
      <c r="M266" s="32">
        <f>IFERROR(ROUND((ROUNDDOWN(L266,0)*12)+IFERROR(VLOOKUP(ROUND(L266-(ROUNDDOWN(L266,0)),1),_Esperanzas!$R$5:$S$18,2,TRUE),0),0),12)</f>
        <v>104</v>
      </c>
      <c r="N266" s="28">
        <f t="shared" si="45"/>
        <v>94.791666698455799</v>
      </c>
      <c r="AC266" s="30">
        <f t="shared" si="44"/>
        <v>86.1</v>
      </c>
      <c r="AD266" s="28">
        <f>AD265+(AD275-AD265)/10</f>
        <v>5.541666793823242</v>
      </c>
      <c r="AE266" s="32">
        <f>IFERROR(ROUND((ROUNDDOWN(AD266,0)*12)+IFERROR(VLOOKUP(ROUND(AD266-(ROUNDDOWN(AD266,0)),1),_Esperanzas!$R$5:$S$18,2,TRUE),0),0),12)</f>
        <v>66</v>
      </c>
      <c r="AF266" s="28">
        <f t="shared" si="41"/>
        <v>91.641666793823234</v>
      </c>
      <c r="AG266" s="28">
        <f>AG265+(AG275-AG265)/10</f>
        <v>7.1083332061767575</v>
      </c>
      <c r="AH266" s="32">
        <f>IFERROR(ROUND((ROUNDDOWN(AG266,0)*12)+IFERROR(VLOOKUP(ROUND(AG266-(ROUNDDOWN(AG266,0)),1),_Esperanzas!$R$5:$S$18,2,TRUE),0),0),12)</f>
        <v>85</v>
      </c>
      <c r="AI266" s="28">
        <f t="shared" si="42"/>
        <v>93.208333206176746</v>
      </c>
    </row>
    <row r="267" spans="8:35" x14ac:dyDescent="0.25">
      <c r="H267" s="29">
        <f t="shared" si="43"/>
        <v>86.2</v>
      </c>
      <c r="I267" s="25">
        <f>I266+(I275-I265)/10</f>
        <v>6.9833334922790531</v>
      </c>
      <c r="J267" s="31">
        <f>IFERROR(ROUND((ROUNDDOWN(I267,0)*12)+IFERROR(VLOOKUP(ROUND(I267-(ROUNDDOWN(I267,0)),1),_Esperanzas!$R$5:$S$18,2,TRUE),0),0),12)</f>
        <v>84</v>
      </c>
      <c r="K267" s="25">
        <f t="shared" si="40"/>
        <v>93.183333492279061</v>
      </c>
      <c r="L267" s="25">
        <f>L266+(L275-L265)/10</f>
        <v>8.6333333969116204</v>
      </c>
      <c r="M267" s="31">
        <f>IFERROR(ROUND((ROUNDDOWN(L267,0)*12)+IFERROR(VLOOKUP(ROUND(L267-(ROUNDDOWN(L267,0)),1),_Esperanzas!$R$5:$S$18,2,TRUE),0),0),12)</f>
        <v>103</v>
      </c>
      <c r="N267" s="26">
        <f t="shared" si="45"/>
        <v>94.833333396911627</v>
      </c>
      <c r="AC267" s="29">
        <f t="shared" si="44"/>
        <v>86.2</v>
      </c>
      <c r="AD267" s="25">
        <f>AD266+(AD275-AD265)/10</f>
        <v>5.5000000953674313</v>
      </c>
      <c r="AE267" s="31">
        <f>IFERROR(ROUND((ROUNDDOWN(AD267,0)*12)+IFERROR(VLOOKUP(ROUND(AD267-(ROUNDDOWN(AD267,0)),1),_Esperanzas!$R$5:$S$18,2,TRUE),0),0),12)</f>
        <v>66</v>
      </c>
      <c r="AF267" s="25">
        <f t="shared" si="41"/>
        <v>91.700000095367429</v>
      </c>
      <c r="AG267" s="25">
        <f>AG266+(AG275-AG265)/10</f>
        <v>7.0499999046325676</v>
      </c>
      <c r="AH267" s="31">
        <f>IFERROR(ROUND((ROUNDDOWN(AG267,0)*12)+IFERROR(VLOOKUP(ROUND(AG267-(ROUNDDOWN(AG267,0)),1),_Esperanzas!$R$5:$S$18,2,TRUE),0),0),12)</f>
        <v>84</v>
      </c>
      <c r="AI267" s="26">
        <f t="shared" si="42"/>
        <v>93.249999904632574</v>
      </c>
    </row>
    <row r="268" spans="8:35" x14ac:dyDescent="0.25">
      <c r="H268" s="30">
        <f t="shared" si="43"/>
        <v>86.3</v>
      </c>
      <c r="I268" s="28">
        <f>I267+(I275-I265)/10</f>
        <v>6.9333334922790533</v>
      </c>
      <c r="J268" s="32">
        <f>IFERROR(ROUND((ROUNDDOWN(I268,0)*12)+IFERROR(VLOOKUP(ROUND(I268-(ROUNDDOWN(I268,0)),1),_Esperanzas!$R$5:$S$18,2,TRUE),0),0),12)</f>
        <v>82</v>
      </c>
      <c r="K268" s="28">
        <f t="shared" si="40"/>
        <v>93.233333492279044</v>
      </c>
      <c r="L268" s="28">
        <f>L267+(L275-L265)/10</f>
        <v>8.5750000953674306</v>
      </c>
      <c r="M268" s="32">
        <f>IFERROR(ROUND((ROUNDDOWN(L268,0)*12)+IFERROR(VLOOKUP(ROUND(L268-(ROUNDDOWN(L268,0)),1),_Esperanzas!$R$5:$S$18,2,TRUE),0),0),12)</f>
        <v>103</v>
      </c>
      <c r="N268" s="28">
        <f t="shared" si="45"/>
        <v>94.875000095367426</v>
      </c>
      <c r="AC268" s="30">
        <f t="shared" si="44"/>
        <v>86.3</v>
      </c>
      <c r="AD268" s="28">
        <f>AD267+(AD275-AD265)/10</f>
        <v>5.4583333969116206</v>
      </c>
      <c r="AE268" s="32">
        <f>IFERROR(ROUND((ROUNDDOWN(AD268,0)*12)+IFERROR(VLOOKUP(ROUND(AD268-(ROUNDDOWN(AD268,0)),1),_Esperanzas!$R$5:$S$18,2,TRUE),0),0),12)</f>
        <v>66</v>
      </c>
      <c r="AF268" s="28">
        <f t="shared" si="41"/>
        <v>91.758333396911624</v>
      </c>
      <c r="AG268" s="28">
        <f>AG267+(AG275-AG265)/10</f>
        <v>6.9916666030883778</v>
      </c>
      <c r="AH268" s="32">
        <f>IFERROR(ROUND((ROUNDDOWN(AG268,0)*12)+IFERROR(VLOOKUP(ROUND(AG268-(ROUNDDOWN(AG268,0)),1),_Esperanzas!$R$5:$S$18,2,TRUE),0),0),12)</f>
        <v>84</v>
      </c>
      <c r="AI268" s="28">
        <f t="shared" si="42"/>
        <v>93.291666603088373</v>
      </c>
    </row>
    <row r="269" spans="8:35" x14ac:dyDescent="0.25">
      <c r="H269" s="29">
        <f t="shared" si="43"/>
        <v>86.4</v>
      </c>
      <c r="I269" s="25">
        <f>I268+(I275-I265)/10</f>
        <v>6.8833334922790534</v>
      </c>
      <c r="J269" s="31">
        <f>IFERROR(ROUND((ROUNDDOWN(I269,0)*12)+IFERROR(VLOOKUP(ROUND(I269-(ROUNDDOWN(I269,0)),1),_Esperanzas!$R$5:$S$18,2,TRUE),0),0),12)</f>
        <v>82</v>
      </c>
      <c r="K269" s="25">
        <f t="shared" si="40"/>
        <v>93.283333492279056</v>
      </c>
      <c r="L269" s="25">
        <f>L268+(L275-L265)/10</f>
        <v>8.5166667938232408</v>
      </c>
      <c r="M269" s="31">
        <f>IFERROR(ROUND((ROUNDDOWN(L269,0)*12)+IFERROR(VLOOKUP(ROUND(L269-(ROUNDDOWN(L269,0)),1),_Esperanzas!$R$5:$S$18,2,TRUE),0),0),12)</f>
        <v>102</v>
      </c>
      <c r="N269" s="26">
        <f t="shared" si="45"/>
        <v>94.916666793823254</v>
      </c>
      <c r="AC269" s="29">
        <f t="shared" si="44"/>
        <v>86.4</v>
      </c>
      <c r="AD269" s="25">
        <f>AD268+(AD275-AD265)/10</f>
        <v>5.4166666984558098</v>
      </c>
      <c r="AE269" s="31">
        <f>IFERROR(ROUND((ROUNDDOWN(AD269,0)*12)+IFERROR(VLOOKUP(ROUND(AD269-(ROUNDDOWN(AD269,0)),1),_Esperanzas!$R$5:$S$18,2,TRUE),0),0),12)</f>
        <v>64</v>
      </c>
      <c r="AF269" s="25">
        <f t="shared" si="41"/>
        <v>91.816666698455819</v>
      </c>
      <c r="AG269" s="25">
        <f>AG268+(AG275-AG265)/10</f>
        <v>6.933333301544188</v>
      </c>
      <c r="AH269" s="31">
        <f>IFERROR(ROUND((ROUNDDOWN(AG269,0)*12)+IFERROR(VLOOKUP(ROUND(AG269-(ROUNDDOWN(AG269,0)),1),_Esperanzas!$R$5:$S$18,2,TRUE),0),0),12)</f>
        <v>82</v>
      </c>
      <c r="AI269" s="26">
        <f t="shared" si="42"/>
        <v>93.333333301544201</v>
      </c>
    </row>
    <row r="270" spans="8:35" x14ac:dyDescent="0.25">
      <c r="H270" s="30">
        <f t="shared" si="43"/>
        <v>86.5</v>
      </c>
      <c r="I270" s="28">
        <f>I269+(I275-I265)/10</f>
        <v>6.8333334922790536</v>
      </c>
      <c r="J270" s="32">
        <f>IFERROR(ROUND((ROUNDDOWN(I270,0)*12)+IFERROR(VLOOKUP(ROUND(I270-(ROUNDDOWN(I270,0)),1),_Esperanzas!$R$5:$S$18,2,TRUE),0),0),12)</f>
        <v>81</v>
      </c>
      <c r="K270" s="28">
        <f t="shared" si="40"/>
        <v>93.333333492279053</v>
      </c>
      <c r="L270" s="28">
        <f>L269+(L275-L265)/10</f>
        <v>8.458333492279051</v>
      </c>
      <c r="M270" s="32">
        <f>IFERROR(ROUND((ROUNDDOWN(L270,0)*12)+IFERROR(VLOOKUP(ROUND(L270-(ROUNDDOWN(L270,0)),1),_Esperanzas!$R$5:$S$18,2,TRUE),0),0),12)</f>
        <v>102</v>
      </c>
      <c r="N270" s="28">
        <f t="shared" si="45"/>
        <v>94.958333492279053</v>
      </c>
      <c r="AC270" s="30">
        <f t="shared" si="44"/>
        <v>86.5</v>
      </c>
      <c r="AD270" s="28">
        <f>AD269+(AD275-AD265)/10</f>
        <v>5.3749999999999991</v>
      </c>
      <c r="AE270" s="32">
        <f>IFERROR(ROUND((ROUNDDOWN(AD270,0)*12)+IFERROR(VLOOKUP(ROUND(AD270-(ROUNDDOWN(AD270,0)),1),_Esperanzas!$R$5:$S$18,2,TRUE),0),0),12)</f>
        <v>64</v>
      </c>
      <c r="AF270" s="28">
        <f t="shared" si="41"/>
        <v>91.875</v>
      </c>
      <c r="AG270" s="28">
        <f>AG269+(AG275-AG265)/10</f>
        <v>6.8749999999999982</v>
      </c>
      <c r="AH270" s="32">
        <f>IFERROR(ROUND((ROUNDDOWN(AG270,0)*12)+IFERROR(VLOOKUP(ROUND(AG270-(ROUNDDOWN(AG270,0)),1),_Esperanzas!$R$5:$S$18,2,TRUE),0),0),12)</f>
        <v>82</v>
      </c>
      <c r="AI270" s="28">
        <f t="shared" si="42"/>
        <v>93.375</v>
      </c>
    </row>
    <row r="271" spans="8:35" x14ac:dyDescent="0.25">
      <c r="H271" s="29">
        <f t="shared" si="43"/>
        <v>86.6</v>
      </c>
      <c r="I271" s="25">
        <f>I270+(I275-I265)/10</f>
        <v>6.7833334922790538</v>
      </c>
      <c r="J271" s="31">
        <f>IFERROR(ROUND((ROUNDDOWN(I271,0)*12)+IFERROR(VLOOKUP(ROUND(I271-(ROUNDDOWN(I271,0)),1),_Esperanzas!$R$5:$S$18,2,TRUE),0),0),12)</f>
        <v>81</v>
      </c>
      <c r="K271" s="25">
        <f t="shared" si="40"/>
        <v>93.38333349227905</v>
      </c>
      <c r="L271" s="25">
        <f>L270+(L275-L265)/10</f>
        <v>8.4000001907348611</v>
      </c>
      <c r="M271" s="31">
        <f>IFERROR(ROUND((ROUNDDOWN(L271,0)*12)+IFERROR(VLOOKUP(ROUND(L271-(ROUNDDOWN(L271,0)),1),_Esperanzas!$R$5:$S$18,2,TRUE),0),0),12)</f>
        <v>100</v>
      </c>
      <c r="N271" s="26">
        <f t="shared" si="45"/>
        <v>95.000000190734852</v>
      </c>
      <c r="AC271" s="29">
        <f t="shared" si="44"/>
        <v>86.6</v>
      </c>
      <c r="AD271" s="25">
        <f>AD270+(AD275-AD265)/10</f>
        <v>5.3333333015441884</v>
      </c>
      <c r="AE271" s="31">
        <f>IFERROR(ROUND((ROUNDDOWN(AD271,0)*12)+IFERROR(VLOOKUP(ROUND(AD271-(ROUNDDOWN(AD271,0)),1),_Esperanzas!$R$5:$S$18,2,TRUE),0),0),12)</f>
        <v>63</v>
      </c>
      <c r="AF271" s="25">
        <f t="shared" si="41"/>
        <v>91.933333301544181</v>
      </c>
      <c r="AG271" s="25">
        <f>AG270+(AG275-AG265)/10</f>
        <v>6.8166666984558084</v>
      </c>
      <c r="AH271" s="31">
        <f>IFERROR(ROUND((ROUNDDOWN(AG271,0)*12)+IFERROR(VLOOKUP(ROUND(AG271-(ROUNDDOWN(AG271,0)),1),_Esperanzas!$R$5:$S$18,2,TRUE),0),0),12)</f>
        <v>81</v>
      </c>
      <c r="AI271" s="26">
        <f t="shared" si="42"/>
        <v>93.416666698455799</v>
      </c>
    </row>
    <row r="272" spans="8:35" x14ac:dyDescent="0.25">
      <c r="H272" s="30">
        <f t="shared" si="43"/>
        <v>86.7</v>
      </c>
      <c r="I272" s="28">
        <f>I271+(I275-I265)/10</f>
        <v>6.733333492279054</v>
      </c>
      <c r="J272" s="32">
        <f>IFERROR(ROUND((ROUNDDOWN(I272,0)*12)+IFERROR(VLOOKUP(ROUND(I272-(ROUNDDOWN(I272,0)),1),_Esperanzas!$R$5:$S$18,2,TRUE),0),0),12)</f>
        <v>80</v>
      </c>
      <c r="K272" s="28">
        <f t="shared" si="40"/>
        <v>93.433333492279061</v>
      </c>
      <c r="L272" s="28">
        <f>L271+(L275-L265)/10</f>
        <v>8.3416668891906713</v>
      </c>
      <c r="M272" s="32">
        <f>IFERROR(ROUND((ROUNDDOWN(L272,0)*12)+IFERROR(VLOOKUP(ROUND(L272-(ROUNDDOWN(L272,0)),1),_Esperanzas!$R$5:$S$18,2,TRUE),0),0),12)</f>
        <v>99</v>
      </c>
      <c r="N272" s="28">
        <f t="shared" si="45"/>
        <v>95.04166688919068</v>
      </c>
      <c r="AC272" s="30">
        <f t="shared" si="44"/>
        <v>86.7</v>
      </c>
      <c r="AD272" s="28">
        <f>AD271+(AD275-AD265)/10</f>
        <v>5.2916666030883777</v>
      </c>
      <c r="AE272" s="32">
        <f>IFERROR(ROUND((ROUNDDOWN(AD272,0)*12)+IFERROR(VLOOKUP(ROUND(AD272-(ROUNDDOWN(AD272,0)),1),_Esperanzas!$R$5:$S$18,2,TRUE),0),0),12)</f>
        <v>63</v>
      </c>
      <c r="AF272" s="28">
        <f t="shared" si="41"/>
        <v>91.991666603088376</v>
      </c>
      <c r="AG272" s="28">
        <f>AG271+(AG275-AG265)/10</f>
        <v>6.7583333969116186</v>
      </c>
      <c r="AH272" s="32">
        <f>IFERROR(ROUND((ROUNDDOWN(AG272,0)*12)+IFERROR(VLOOKUP(ROUND(AG272-(ROUNDDOWN(AG272,0)),1),_Esperanzas!$R$5:$S$18,2,TRUE),0),0),12)</f>
        <v>81</v>
      </c>
      <c r="AI272" s="28">
        <f t="shared" si="42"/>
        <v>93.458333396911627</v>
      </c>
    </row>
    <row r="273" spans="8:35" x14ac:dyDescent="0.25">
      <c r="H273" s="29">
        <f t="shared" si="43"/>
        <v>86.8</v>
      </c>
      <c r="I273" s="25">
        <f>I272+(I275-I265)/10</f>
        <v>6.6833334922790542</v>
      </c>
      <c r="J273" s="31">
        <f>IFERROR(ROUND((ROUNDDOWN(I273,0)*12)+IFERROR(VLOOKUP(ROUND(I273-(ROUNDDOWN(I273,0)),1),_Esperanzas!$R$5:$S$18,2,TRUE),0),0),12)</f>
        <v>80</v>
      </c>
      <c r="K273" s="25">
        <f t="shared" si="40"/>
        <v>93.483333492279058</v>
      </c>
      <c r="L273" s="25">
        <f>L272+(L275-L265)/10</f>
        <v>8.2833335876464815</v>
      </c>
      <c r="M273" s="31">
        <f>IFERROR(ROUND((ROUNDDOWN(L273,0)*12)+IFERROR(VLOOKUP(ROUND(L273-(ROUNDDOWN(L273,0)),1),_Esperanzas!$R$5:$S$18,2,TRUE),0),0),12)</f>
        <v>99</v>
      </c>
      <c r="N273" s="26">
        <f t="shared" si="45"/>
        <v>95.083333587646479</v>
      </c>
      <c r="AC273" s="29">
        <f t="shared" si="44"/>
        <v>86.8</v>
      </c>
      <c r="AD273" s="25">
        <f>AD272+(AD275-AD265)/10</f>
        <v>5.2499999046325669</v>
      </c>
      <c r="AE273" s="31">
        <f>IFERROR(ROUND((ROUNDDOWN(AD273,0)*12)+IFERROR(VLOOKUP(ROUND(AD273-(ROUNDDOWN(AD273,0)),1),_Esperanzas!$R$5:$S$18,2,TRUE),0),0),12)</f>
        <v>62</v>
      </c>
      <c r="AF273" s="25">
        <f t="shared" si="41"/>
        <v>92.049999904632557</v>
      </c>
      <c r="AG273" s="25">
        <f>AG272+(AG275-AG265)/10</f>
        <v>6.7000000953674288</v>
      </c>
      <c r="AH273" s="31">
        <f>IFERROR(ROUND((ROUNDDOWN(AG273,0)*12)+IFERROR(VLOOKUP(ROUND(AG273-(ROUNDDOWN(AG273,0)),1),_Esperanzas!$R$5:$S$18,2,TRUE),0),0),12)</f>
        <v>80</v>
      </c>
      <c r="AI273" s="26">
        <f t="shared" si="42"/>
        <v>93.500000095367426</v>
      </c>
    </row>
    <row r="274" spans="8:35" x14ac:dyDescent="0.25">
      <c r="H274" s="30">
        <f t="shared" si="43"/>
        <v>86.9</v>
      </c>
      <c r="I274" s="28">
        <f>I273+(I275-I265)/10</f>
        <v>6.6333334922790543</v>
      </c>
      <c r="J274" s="32">
        <f>IFERROR(ROUND((ROUNDDOWN(I274,0)*12)+IFERROR(VLOOKUP(ROUND(I274-(ROUNDDOWN(I274,0)),1),_Esperanzas!$R$5:$S$18,2,TRUE),0),0),12)</f>
        <v>79</v>
      </c>
      <c r="K274" s="28">
        <f t="shared" si="40"/>
        <v>93.533333492279056</v>
      </c>
      <c r="L274" s="28">
        <f>L273+(L275-L265)/10</f>
        <v>8.2250002861022917</v>
      </c>
      <c r="M274" s="32">
        <f>IFERROR(ROUND((ROUNDDOWN(L274,0)*12)+IFERROR(VLOOKUP(ROUND(L274-(ROUNDDOWN(L274,0)),1),_Esperanzas!$R$5:$S$18,2,TRUE),0),0),12)</f>
        <v>98</v>
      </c>
      <c r="N274" s="28">
        <f t="shared" si="45"/>
        <v>95.125000286102292</v>
      </c>
      <c r="AC274" s="30">
        <f t="shared" si="44"/>
        <v>86.9</v>
      </c>
      <c r="AD274" s="28">
        <f>AD273+(AD275-AD265)/10</f>
        <v>5.2083332061767562</v>
      </c>
      <c r="AE274" s="32">
        <f>IFERROR(ROUND((ROUNDDOWN(AD274,0)*12)+IFERROR(VLOOKUP(ROUND(AD274-(ROUNDDOWN(AD274,0)),1),_Esperanzas!$R$5:$S$18,2,TRUE),0),0),12)</f>
        <v>62</v>
      </c>
      <c r="AF274" s="28">
        <f t="shared" si="41"/>
        <v>92.108333206176766</v>
      </c>
      <c r="AG274" s="28">
        <f>AG273+(AG275-AG265)/10</f>
        <v>6.641666793823239</v>
      </c>
      <c r="AH274" s="32">
        <f>IFERROR(ROUND((ROUNDDOWN(AG274,0)*12)+IFERROR(VLOOKUP(ROUND(AG274-(ROUNDDOWN(AG274,0)),1),_Esperanzas!$R$5:$S$18,2,TRUE),0),0),12)</f>
        <v>79</v>
      </c>
      <c r="AI274" s="28">
        <f t="shared" si="42"/>
        <v>93.541666793823239</v>
      </c>
    </row>
    <row r="275" spans="8:35" x14ac:dyDescent="0.25">
      <c r="H275" s="29">
        <f t="shared" si="43"/>
        <v>87</v>
      </c>
      <c r="I275" s="25">
        <f>VLOOKUP($H275,$B$5:$F$55,2,0)</f>
        <v>6.5833334922790527</v>
      </c>
      <c r="J275" s="31">
        <f>IFERROR(ROUND((ROUNDDOWN(I275,0)*12)+IFERROR(VLOOKUP(ROUND(I275-(ROUNDDOWN(I275,0)),1),_Esperanzas!$R$5:$S$18,2,TRUE),0),0),12)</f>
        <v>79</v>
      </c>
      <c r="K275" s="25">
        <f t="shared" ref="K275:K338" si="46">I275+H275</f>
        <v>93.583333492279053</v>
      </c>
      <c r="L275" s="25">
        <f>VLOOKUP($H275,$B$5:$F$55,4,0)</f>
        <v>8.1666669845581055</v>
      </c>
      <c r="M275" s="31">
        <f>IFERROR(ROUND((ROUNDDOWN(L275,0)*12)+IFERROR(VLOOKUP(ROUND(L275-(ROUNDDOWN(L275,0)),1),_Esperanzas!$R$5:$S$18,2,TRUE),0),0),12)</f>
        <v>98</v>
      </c>
      <c r="N275" s="26">
        <f t="shared" si="45"/>
        <v>95.166666984558105</v>
      </c>
      <c r="AC275" s="29">
        <f t="shared" si="44"/>
        <v>87</v>
      </c>
      <c r="AD275" s="25">
        <f>VLOOKUP($AC275,$W$5:$AA$55,2,0)</f>
        <v>5.1666665077209473</v>
      </c>
      <c r="AE275" s="31">
        <f>IFERROR(ROUND((ROUNDDOWN(AD275,0)*12)+IFERROR(VLOOKUP(ROUND(AD275-(ROUNDDOWN(AD275,0)),1),_Esperanzas!$R$5:$S$18,2,TRUE),0),0),12)</f>
        <v>62</v>
      </c>
      <c r="AF275" s="25">
        <f t="shared" ref="AF275:AF338" si="47">AD275+AC275</f>
        <v>92.166666507720947</v>
      </c>
      <c r="AG275" s="25">
        <f>VLOOKUP($AC275,$W$5:$AA$55,4,0)</f>
        <v>6.5833334922790527</v>
      </c>
      <c r="AH275" s="31">
        <f>IFERROR(ROUND((ROUNDDOWN(AG275,0)*12)+IFERROR(VLOOKUP(ROUND(AG275-(ROUNDDOWN(AG275,0)),1),_Esperanzas!$R$5:$S$18,2,TRUE),0),0),12)</f>
        <v>79</v>
      </c>
      <c r="AI275" s="26">
        <f t="shared" ref="AI275:AI338" si="48">AG275+AC275</f>
        <v>93.583333492279053</v>
      </c>
    </row>
    <row r="276" spans="8:35" x14ac:dyDescent="0.25">
      <c r="H276" s="30">
        <f t="shared" si="43"/>
        <v>87.1</v>
      </c>
      <c r="I276" s="28">
        <f>I275+(I285-I275)/10</f>
        <v>6.541666793823242</v>
      </c>
      <c r="J276" s="32">
        <f>IFERROR(ROUND((ROUNDDOWN(I276,0)*12)+IFERROR(VLOOKUP(ROUND(I276-(ROUNDDOWN(I276,0)),1),_Esperanzas!$R$5:$S$18,2,TRUE),0),0),12)</f>
        <v>78</v>
      </c>
      <c r="K276" s="28">
        <f t="shared" si="46"/>
        <v>93.641666793823234</v>
      </c>
      <c r="L276" s="28">
        <f>L275+(L285-L275)/10</f>
        <v>8.1000002861022953</v>
      </c>
      <c r="M276" s="32">
        <f>IFERROR(ROUND((ROUNDDOWN(L276,0)*12)+IFERROR(VLOOKUP(ROUND(L276-(ROUNDDOWN(L276,0)),1),_Esperanzas!$R$5:$S$18,2,TRUE),0),0),12)</f>
        <v>97</v>
      </c>
      <c r="N276" s="28">
        <f t="shared" si="45"/>
        <v>95.200000286102295</v>
      </c>
      <c r="AC276" s="30">
        <f t="shared" si="44"/>
        <v>87.1</v>
      </c>
      <c r="AD276" s="28">
        <f>AD275+(AD285-AD275)/10</f>
        <v>5.1333332061767578</v>
      </c>
      <c r="AE276" s="32">
        <f>IFERROR(ROUND((ROUNDDOWN(AD276,0)*12)+IFERROR(VLOOKUP(ROUND(AD276-(ROUNDDOWN(AD276,0)),1),_Esperanzas!$R$5:$S$18,2,TRUE),0),0),12)</f>
        <v>61</v>
      </c>
      <c r="AF276" s="28">
        <f t="shared" si="47"/>
        <v>92.233333206176752</v>
      </c>
      <c r="AG276" s="28">
        <f>AG275+(AG285-AG275)/10</f>
        <v>6.5333334922790529</v>
      </c>
      <c r="AH276" s="32">
        <f>IFERROR(ROUND((ROUNDDOWN(AG276,0)*12)+IFERROR(VLOOKUP(ROUND(AG276-(ROUNDDOWN(AG276,0)),1),_Esperanzas!$R$5:$S$18,2,TRUE),0),0),12)</f>
        <v>78</v>
      </c>
      <c r="AI276" s="28">
        <f t="shared" si="48"/>
        <v>93.63333349227905</v>
      </c>
    </row>
    <row r="277" spans="8:35" x14ac:dyDescent="0.25">
      <c r="H277" s="29">
        <f t="shared" si="43"/>
        <v>87.2</v>
      </c>
      <c r="I277" s="25">
        <f>I276+(I285-I275)/10</f>
        <v>6.5000000953674313</v>
      </c>
      <c r="J277" s="31">
        <f>IFERROR(ROUND((ROUNDDOWN(I277,0)*12)+IFERROR(VLOOKUP(ROUND(I277-(ROUNDDOWN(I277,0)),1),_Esperanzas!$R$5:$S$18,2,TRUE),0),0),12)</f>
        <v>78</v>
      </c>
      <c r="K277" s="25">
        <f t="shared" si="46"/>
        <v>93.700000095367429</v>
      </c>
      <c r="L277" s="25">
        <f>L276+(L285-L275)/10</f>
        <v>8.0333335876464851</v>
      </c>
      <c r="M277" s="31">
        <f>IFERROR(ROUND((ROUNDDOWN(L277,0)*12)+IFERROR(VLOOKUP(ROUND(L277-(ROUNDDOWN(L277,0)),1),_Esperanzas!$R$5:$S$18,2,TRUE),0),0),12)</f>
        <v>96</v>
      </c>
      <c r="N277" s="26">
        <f t="shared" si="45"/>
        <v>95.233333587646484</v>
      </c>
      <c r="AC277" s="29">
        <f t="shared" si="44"/>
        <v>87.2</v>
      </c>
      <c r="AD277" s="25">
        <f>AD276+(AD285-AD275)/10</f>
        <v>5.0999999046325684</v>
      </c>
      <c r="AE277" s="31">
        <f>IFERROR(ROUND((ROUNDDOWN(AD277,0)*12)+IFERROR(VLOOKUP(ROUND(AD277-(ROUNDDOWN(AD277,0)),1),_Esperanzas!$R$5:$S$18,2,TRUE),0),0),12)</f>
        <v>61</v>
      </c>
      <c r="AF277" s="25">
        <f t="shared" si="47"/>
        <v>92.299999904632571</v>
      </c>
      <c r="AG277" s="25">
        <f>AG276+(AG285-AG275)/10</f>
        <v>6.4833334922790531</v>
      </c>
      <c r="AH277" s="31">
        <f>IFERROR(ROUND((ROUNDDOWN(AG277,0)*12)+IFERROR(VLOOKUP(ROUND(AG277-(ROUNDDOWN(AG277,0)),1),_Esperanzas!$R$5:$S$18,2,TRUE),0),0),12)</f>
        <v>78</v>
      </c>
      <c r="AI277" s="26">
        <f t="shared" si="48"/>
        <v>93.683333492279061</v>
      </c>
    </row>
    <row r="278" spans="8:35" x14ac:dyDescent="0.25">
      <c r="H278" s="30">
        <f t="shared" si="43"/>
        <v>87.3</v>
      </c>
      <c r="I278" s="28">
        <f>I277+(I285-I275)/10</f>
        <v>6.4583333969116206</v>
      </c>
      <c r="J278" s="32">
        <f>IFERROR(ROUND((ROUNDDOWN(I278,0)*12)+IFERROR(VLOOKUP(ROUND(I278-(ROUNDDOWN(I278,0)),1),_Esperanzas!$R$5:$S$18,2,TRUE),0),0),12)</f>
        <v>78</v>
      </c>
      <c r="K278" s="28">
        <f t="shared" si="46"/>
        <v>93.758333396911624</v>
      </c>
      <c r="L278" s="28">
        <f>L277+(L285-L275)/10</f>
        <v>7.9666668891906749</v>
      </c>
      <c r="M278" s="32">
        <f>IFERROR(ROUND((ROUNDDOWN(L278,0)*12)+IFERROR(VLOOKUP(ROUND(L278-(ROUNDDOWN(L278,0)),1),_Esperanzas!$R$5:$S$18,2,TRUE),0),0),12)</f>
        <v>96</v>
      </c>
      <c r="N278" s="28">
        <f t="shared" si="45"/>
        <v>95.266666889190674</v>
      </c>
      <c r="AC278" s="30">
        <f t="shared" si="44"/>
        <v>87.3</v>
      </c>
      <c r="AD278" s="28">
        <f>AD277+(AD285-AD275)/10</f>
        <v>5.0666666030883789</v>
      </c>
      <c r="AE278" s="32">
        <f>IFERROR(ROUND((ROUNDDOWN(AD278,0)*12)+IFERROR(VLOOKUP(ROUND(AD278-(ROUNDDOWN(AD278,0)),1),_Esperanzas!$R$5:$S$18,2,TRUE),0),0),12)</f>
        <v>61</v>
      </c>
      <c r="AF278" s="28">
        <f t="shared" si="47"/>
        <v>92.366666603088376</v>
      </c>
      <c r="AG278" s="28">
        <f>AG277+(AG285-AG275)/10</f>
        <v>6.4333334922790533</v>
      </c>
      <c r="AH278" s="32">
        <f>IFERROR(ROUND((ROUNDDOWN(AG278,0)*12)+IFERROR(VLOOKUP(ROUND(AG278-(ROUNDDOWN(AG278,0)),1),_Esperanzas!$R$5:$S$18,2,TRUE),0),0),12)</f>
        <v>76</v>
      </c>
      <c r="AI278" s="28">
        <f t="shared" si="48"/>
        <v>93.733333492279044</v>
      </c>
    </row>
    <row r="279" spans="8:35" x14ac:dyDescent="0.25">
      <c r="H279" s="29">
        <f t="shared" si="43"/>
        <v>87.4</v>
      </c>
      <c r="I279" s="25">
        <f>I278+(I285-I275)/10</f>
        <v>6.4166666984558098</v>
      </c>
      <c r="J279" s="31">
        <f>IFERROR(ROUND((ROUNDDOWN(I279,0)*12)+IFERROR(VLOOKUP(ROUND(I279-(ROUNDDOWN(I279,0)),1),_Esperanzas!$R$5:$S$18,2,TRUE),0),0),12)</f>
        <v>76</v>
      </c>
      <c r="K279" s="25">
        <f t="shared" si="46"/>
        <v>93.816666698455819</v>
      </c>
      <c r="L279" s="25">
        <f>L278+(L285-L275)/10</f>
        <v>7.9000001907348647</v>
      </c>
      <c r="M279" s="31">
        <f>IFERROR(ROUND((ROUNDDOWN(L279,0)*12)+IFERROR(VLOOKUP(ROUND(L279-(ROUNDDOWN(L279,0)),1),_Esperanzas!$R$5:$S$18,2,TRUE),0),0),12)</f>
        <v>94</v>
      </c>
      <c r="N279" s="26">
        <f t="shared" si="45"/>
        <v>95.300000190734863</v>
      </c>
      <c r="AC279" s="29">
        <f t="shared" si="44"/>
        <v>87.4</v>
      </c>
      <c r="AD279" s="25">
        <f>AD278+(AD285-AD275)/10</f>
        <v>5.0333333015441895</v>
      </c>
      <c r="AE279" s="31">
        <f>IFERROR(ROUND((ROUNDDOWN(AD279,0)*12)+IFERROR(VLOOKUP(ROUND(AD279-(ROUNDDOWN(AD279,0)),1),_Esperanzas!$R$5:$S$18,2,TRUE),0),0),12)</f>
        <v>60</v>
      </c>
      <c r="AF279" s="25">
        <f t="shared" si="47"/>
        <v>92.433333301544195</v>
      </c>
      <c r="AG279" s="25">
        <f>AG278+(AG285-AG275)/10</f>
        <v>6.3833334922790534</v>
      </c>
      <c r="AH279" s="31">
        <f>IFERROR(ROUND((ROUNDDOWN(AG279,0)*12)+IFERROR(VLOOKUP(ROUND(AG279-(ROUNDDOWN(AG279,0)),1),_Esperanzas!$R$5:$S$18,2,TRUE),0),0),12)</f>
        <v>76</v>
      </c>
      <c r="AI279" s="26">
        <f t="shared" si="48"/>
        <v>93.783333492279056</v>
      </c>
    </row>
    <row r="280" spans="8:35" x14ac:dyDescent="0.25">
      <c r="H280" s="30">
        <f t="shared" si="43"/>
        <v>87.5</v>
      </c>
      <c r="I280" s="28">
        <f>I279+(I285-I275)/10</f>
        <v>6.3749999999999991</v>
      </c>
      <c r="J280" s="32">
        <f>IFERROR(ROUND((ROUNDDOWN(I280,0)*12)+IFERROR(VLOOKUP(ROUND(I280-(ROUNDDOWN(I280,0)),1),_Esperanzas!$R$5:$S$18,2,TRUE),0),0),12)</f>
        <v>76</v>
      </c>
      <c r="K280" s="28">
        <f t="shared" si="46"/>
        <v>93.875</v>
      </c>
      <c r="L280" s="28">
        <f>L279+(L285-L275)/10</f>
        <v>7.8333334922790545</v>
      </c>
      <c r="M280" s="32">
        <f>IFERROR(ROUND((ROUNDDOWN(L280,0)*12)+IFERROR(VLOOKUP(ROUND(L280-(ROUNDDOWN(L280,0)),1),_Esperanzas!$R$5:$S$18,2,TRUE),0),0),12)</f>
        <v>93</v>
      </c>
      <c r="N280" s="28">
        <f t="shared" si="45"/>
        <v>95.333333492279053</v>
      </c>
      <c r="AC280" s="30">
        <f t="shared" si="44"/>
        <v>87.5</v>
      </c>
      <c r="AD280" s="28">
        <f>AD279+(AD285-AD275)/10</f>
        <v>5</v>
      </c>
      <c r="AE280" s="32">
        <f>IFERROR(ROUND((ROUNDDOWN(AD280,0)*12)+IFERROR(VLOOKUP(ROUND(AD280-(ROUNDDOWN(AD280,0)),1),_Esperanzas!$R$5:$S$18,2,TRUE),0),0),12)</f>
        <v>60</v>
      </c>
      <c r="AF280" s="28">
        <f t="shared" si="47"/>
        <v>92.5</v>
      </c>
      <c r="AG280" s="28">
        <f>AG279+(AG285-AG275)/10</f>
        <v>6.3333334922790536</v>
      </c>
      <c r="AH280" s="32">
        <f>IFERROR(ROUND((ROUNDDOWN(AG280,0)*12)+IFERROR(VLOOKUP(ROUND(AG280-(ROUNDDOWN(AG280,0)),1),_Esperanzas!$R$5:$S$18,2,TRUE),0),0),12)</f>
        <v>75</v>
      </c>
      <c r="AI280" s="28">
        <f t="shared" si="48"/>
        <v>93.833333492279053</v>
      </c>
    </row>
    <row r="281" spans="8:35" x14ac:dyDescent="0.25">
      <c r="H281" s="29">
        <f t="shared" si="43"/>
        <v>87.6</v>
      </c>
      <c r="I281" s="25">
        <f>I280+(I285-I275)/10</f>
        <v>6.3333333015441884</v>
      </c>
      <c r="J281" s="31">
        <f>IFERROR(ROUND((ROUNDDOWN(I281,0)*12)+IFERROR(VLOOKUP(ROUND(I281-(ROUNDDOWN(I281,0)),1),_Esperanzas!$R$5:$S$18,2,TRUE),0),0),12)</f>
        <v>75</v>
      </c>
      <c r="K281" s="25">
        <f t="shared" si="46"/>
        <v>93.933333301544181</v>
      </c>
      <c r="L281" s="25">
        <f>L280+(L285-L275)/10</f>
        <v>7.7666667938232443</v>
      </c>
      <c r="M281" s="31">
        <f>IFERROR(ROUND((ROUNDDOWN(L281,0)*12)+IFERROR(VLOOKUP(ROUND(L281-(ROUNDDOWN(L281,0)),1),_Esperanzas!$R$5:$S$18,2,TRUE),0),0),12)</f>
        <v>93</v>
      </c>
      <c r="N281" s="26">
        <f t="shared" si="45"/>
        <v>95.366666793823242</v>
      </c>
      <c r="AC281" s="29">
        <f t="shared" si="44"/>
        <v>87.6</v>
      </c>
      <c r="AD281" s="25">
        <f>AD280+(AD285-AD275)/10</f>
        <v>4.9666666984558105</v>
      </c>
      <c r="AE281" s="31">
        <f>IFERROR(ROUND((ROUNDDOWN(AD281,0)*12)+IFERROR(VLOOKUP(ROUND(AD281-(ROUNDDOWN(AD281,0)),1),_Esperanzas!$R$5:$S$18,2,TRUE),0),0),12)</f>
        <v>60</v>
      </c>
      <c r="AF281" s="25">
        <f t="shared" si="47"/>
        <v>92.566666698455805</v>
      </c>
      <c r="AG281" s="25">
        <f>AG280+(AG285-AG275)/10</f>
        <v>6.2833334922790538</v>
      </c>
      <c r="AH281" s="31">
        <f>IFERROR(ROUND((ROUNDDOWN(AG281,0)*12)+IFERROR(VLOOKUP(ROUND(AG281-(ROUNDDOWN(AG281,0)),1),_Esperanzas!$R$5:$S$18,2,TRUE),0),0),12)</f>
        <v>75</v>
      </c>
      <c r="AI281" s="26">
        <f t="shared" si="48"/>
        <v>93.88333349227905</v>
      </c>
    </row>
    <row r="282" spans="8:35" x14ac:dyDescent="0.25">
      <c r="H282" s="30">
        <f t="shared" si="43"/>
        <v>87.7</v>
      </c>
      <c r="I282" s="28">
        <f>I281+(I285-I275)/10</f>
        <v>6.2916666030883777</v>
      </c>
      <c r="J282" s="32">
        <f>IFERROR(ROUND((ROUNDDOWN(I282,0)*12)+IFERROR(VLOOKUP(ROUND(I282-(ROUNDDOWN(I282,0)),1),_Esperanzas!$R$5:$S$18,2,TRUE),0),0),12)</f>
        <v>75</v>
      </c>
      <c r="K282" s="28">
        <f t="shared" si="46"/>
        <v>93.991666603088376</v>
      </c>
      <c r="L282" s="28">
        <f>L281+(L285-L275)/10</f>
        <v>7.7000000953674341</v>
      </c>
      <c r="M282" s="32">
        <f>IFERROR(ROUND((ROUNDDOWN(L282,0)*12)+IFERROR(VLOOKUP(ROUND(L282-(ROUNDDOWN(L282,0)),1),_Esperanzas!$R$5:$S$18,2,TRUE),0),0),12)</f>
        <v>92</v>
      </c>
      <c r="N282" s="28">
        <f t="shared" si="45"/>
        <v>95.400000095367432</v>
      </c>
      <c r="AC282" s="30">
        <f t="shared" si="44"/>
        <v>87.7</v>
      </c>
      <c r="AD282" s="28">
        <f>AD281+(AD285-AD275)/10</f>
        <v>4.9333333969116211</v>
      </c>
      <c r="AE282" s="32">
        <f>IFERROR(ROUND((ROUNDDOWN(AD282,0)*12)+IFERROR(VLOOKUP(ROUND(AD282-(ROUNDDOWN(AD282,0)),1),_Esperanzas!$R$5:$S$18,2,TRUE),0),0),12)</f>
        <v>58</v>
      </c>
      <c r="AF282" s="28">
        <f t="shared" si="47"/>
        <v>92.633333396911624</v>
      </c>
      <c r="AG282" s="28">
        <f>AG281+(AG285-AG275)/10</f>
        <v>6.233333492279054</v>
      </c>
      <c r="AH282" s="32">
        <f>IFERROR(ROUND((ROUNDDOWN(AG282,0)*12)+IFERROR(VLOOKUP(ROUND(AG282-(ROUNDDOWN(AG282,0)),1),_Esperanzas!$R$5:$S$18,2,TRUE),0),0),12)</f>
        <v>74</v>
      </c>
      <c r="AI282" s="28">
        <f t="shared" si="48"/>
        <v>93.933333492279061</v>
      </c>
    </row>
    <row r="283" spans="8:35" x14ac:dyDescent="0.25">
      <c r="H283" s="29">
        <f t="shared" si="43"/>
        <v>87.8</v>
      </c>
      <c r="I283" s="25">
        <f>I282+(I285-I275)/10</f>
        <v>6.2499999046325669</v>
      </c>
      <c r="J283" s="31">
        <f>IFERROR(ROUND((ROUNDDOWN(I283,0)*12)+IFERROR(VLOOKUP(ROUND(I283-(ROUNDDOWN(I283,0)),1),_Esperanzas!$R$5:$S$18,2,TRUE),0),0),12)</f>
        <v>74</v>
      </c>
      <c r="K283" s="25">
        <f t="shared" si="46"/>
        <v>94.049999904632557</v>
      </c>
      <c r="L283" s="25">
        <f>L282+(L285-L275)/10</f>
        <v>7.6333333969116239</v>
      </c>
      <c r="M283" s="31">
        <f>IFERROR(ROUND((ROUNDDOWN(L283,0)*12)+IFERROR(VLOOKUP(ROUND(L283-(ROUNDDOWN(L283,0)),1),_Esperanzas!$R$5:$S$18,2,TRUE),0),0),12)</f>
        <v>91</v>
      </c>
      <c r="N283" s="26">
        <f t="shared" si="45"/>
        <v>95.433333396911621</v>
      </c>
      <c r="AC283" s="29">
        <f t="shared" si="44"/>
        <v>87.8</v>
      </c>
      <c r="AD283" s="25">
        <f>AD282+(AD285-AD275)/10</f>
        <v>4.9000000953674316</v>
      </c>
      <c r="AE283" s="31">
        <f>IFERROR(ROUND((ROUNDDOWN(AD283,0)*12)+IFERROR(VLOOKUP(ROUND(AD283-(ROUNDDOWN(AD283,0)),1),_Esperanzas!$R$5:$S$18,2,TRUE),0),0),12)</f>
        <v>58</v>
      </c>
      <c r="AF283" s="25">
        <f t="shared" si="47"/>
        <v>92.700000095367429</v>
      </c>
      <c r="AG283" s="25">
        <f>AG282+(AG285-AG275)/10</f>
        <v>6.1833334922790542</v>
      </c>
      <c r="AH283" s="31">
        <f>IFERROR(ROUND((ROUNDDOWN(AG283,0)*12)+IFERROR(VLOOKUP(ROUND(AG283-(ROUNDDOWN(AG283,0)),1),_Esperanzas!$R$5:$S$18,2,TRUE),0),0),12)</f>
        <v>74</v>
      </c>
      <c r="AI283" s="26">
        <f t="shared" si="48"/>
        <v>93.983333492279058</v>
      </c>
    </row>
    <row r="284" spans="8:35" x14ac:dyDescent="0.25">
      <c r="H284" s="30">
        <f t="shared" si="43"/>
        <v>87.9</v>
      </c>
      <c r="I284" s="28">
        <f>I283+(I285-I275)/10</f>
        <v>6.2083332061767562</v>
      </c>
      <c r="J284" s="32">
        <f>IFERROR(ROUND((ROUNDDOWN(I284,0)*12)+IFERROR(VLOOKUP(ROUND(I284-(ROUNDDOWN(I284,0)),1),_Esperanzas!$R$5:$S$18,2,TRUE),0),0),12)</f>
        <v>74</v>
      </c>
      <c r="K284" s="28">
        <f t="shared" si="46"/>
        <v>94.108333206176766</v>
      </c>
      <c r="L284" s="28">
        <f>L283+(L285-L275)/10</f>
        <v>7.5666666984558137</v>
      </c>
      <c r="M284" s="32">
        <f>IFERROR(ROUND((ROUNDDOWN(L284,0)*12)+IFERROR(VLOOKUP(ROUND(L284-(ROUNDDOWN(L284,0)),1),_Esperanzas!$R$5:$S$18,2,TRUE),0),0),12)</f>
        <v>91</v>
      </c>
      <c r="N284" s="28">
        <f t="shared" si="45"/>
        <v>95.466666698455825</v>
      </c>
      <c r="AC284" s="30">
        <f t="shared" si="44"/>
        <v>87.9</v>
      </c>
      <c r="AD284" s="28">
        <f>AD283+(AD285-AD275)/10</f>
        <v>4.8666667938232422</v>
      </c>
      <c r="AE284" s="32">
        <f>IFERROR(ROUND((ROUNDDOWN(AD284,0)*12)+IFERROR(VLOOKUP(ROUND(AD284-(ROUNDDOWN(AD284,0)),1),_Esperanzas!$R$5:$S$18,2,TRUE),0),0),12)</f>
        <v>58</v>
      </c>
      <c r="AF284" s="28">
        <f t="shared" si="47"/>
        <v>92.766666793823248</v>
      </c>
      <c r="AG284" s="28">
        <f>AG283+(AG285-AG275)/10</f>
        <v>6.1333334922790543</v>
      </c>
      <c r="AH284" s="32">
        <f>IFERROR(ROUND((ROUNDDOWN(AG284,0)*12)+IFERROR(VLOOKUP(ROUND(AG284-(ROUNDDOWN(AG284,0)),1),_Esperanzas!$R$5:$S$18,2,TRUE),0),0),12)</f>
        <v>73</v>
      </c>
      <c r="AI284" s="28">
        <f t="shared" si="48"/>
        <v>94.033333492279056</v>
      </c>
    </row>
    <row r="285" spans="8:35" x14ac:dyDescent="0.25">
      <c r="H285" s="29">
        <f t="shared" si="43"/>
        <v>88</v>
      </c>
      <c r="I285" s="25">
        <f>VLOOKUP($H285,$B$5:$F$55,2,0)</f>
        <v>6.1666665077209473</v>
      </c>
      <c r="J285" s="31">
        <f>IFERROR(ROUND((ROUNDDOWN(I285,0)*12)+IFERROR(VLOOKUP(ROUND(I285-(ROUNDDOWN(I285,0)),1),_Esperanzas!$R$5:$S$18,2,TRUE),0),0),12)</f>
        <v>74</v>
      </c>
      <c r="K285" s="25">
        <f t="shared" si="46"/>
        <v>94.166666507720947</v>
      </c>
      <c r="L285" s="25">
        <f>VLOOKUP($H285,$B$5:$F$55,4,0)</f>
        <v>7.5</v>
      </c>
      <c r="M285" s="31">
        <f>IFERROR(ROUND((ROUNDDOWN(L285,0)*12)+IFERROR(VLOOKUP(ROUND(L285-(ROUNDDOWN(L285,0)),1),_Esperanzas!$R$5:$S$18,2,TRUE),0),0),12)</f>
        <v>90</v>
      </c>
      <c r="N285" s="26">
        <f t="shared" si="45"/>
        <v>95.5</v>
      </c>
      <c r="AC285" s="29">
        <f t="shared" si="44"/>
        <v>88</v>
      </c>
      <c r="AD285" s="25">
        <f>VLOOKUP($AC285,$W$5:$AA$55,2,0)</f>
        <v>4.8333334922790527</v>
      </c>
      <c r="AE285" s="31">
        <f>IFERROR(ROUND((ROUNDDOWN(AD285,0)*12)+IFERROR(VLOOKUP(ROUND(AD285-(ROUNDDOWN(AD285,0)),1),_Esperanzas!$R$5:$S$18,2,TRUE),0),0),12)</f>
        <v>57</v>
      </c>
      <c r="AF285" s="25">
        <f t="shared" si="47"/>
        <v>92.833333492279053</v>
      </c>
      <c r="AG285" s="25">
        <f>VLOOKUP($AC285,$W$5:$AA$55,4,0)</f>
        <v>6.0833334922790527</v>
      </c>
      <c r="AH285" s="31">
        <f>IFERROR(ROUND((ROUNDDOWN(AG285,0)*12)+IFERROR(VLOOKUP(ROUND(AG285-(ROUNDDOWN(AG285,0)),1),_Esperanzas!$R$5:$S$18,2,TRUE),0),0),12)</f>
        <v>73</v>
      </c>
      <c r="AI285" s="26">
        <f t="shared" si="48"/>
        <v>94.083333492279053</v>
      </c>
    </row>
    <row r="286" spans="8:35" x14ac:dyDescent="0.25">
      <c r="H286" s="30">
        <f t="shared" si="43"/>
        <v>88.1</v>
      </c>
      <c r="I286" s="28">
        <f>I285+(I295-I285)/10</f>
        <v>6.1249998569488522</v>
      </c>
      <c r="J286" s="32">
        <f>IFERROR(ROUND((ROUNDDOWN(I286,0)*12)+IFERROR(VLOOKUP(ROUND(I286-(ROUNDDOWN(I286,0)),1),_Esperanzas!$R$5:$S$18,2,TRUE),0),0),12)</f>
        <v>73</v>
      </c>
      <c r="K286" s="28">
        <f t="shared" si="46"/>
        <v>94.224999856948841</v>
      </c>
      <c r="L286" s="28">
        <f>L285+(L295-L285)/10</f>
        <v>7.45</v>
      </c>
      <c r="M286" s="32">
        <f>IFERROR(ROUND((ROUNDDOWN(L286,0)*12)+IFERROR(VLOOKUP(ROUND(L286-(ROUNDDOWN(L286,0)),1),_Esperanzas!$R$5:$S$18,2,TRUE),0),0),12)</f>
        <v>90</v>
      </c>
      <c r="N286" s="28">
        <f t="shared" si="45"/>
        <v>95.55</v>
      </c>
      <c r="AC286" s="30">
        <f t="shared" si="44"/>
        <v>88.1</v>
      </c>
      <c r="AD286" s="28">
        <f>AD285+(AD295-AD285)/10</f>
        <v>4.8000001430511476</v>
      </c>
      <c r="AE286" s="32">
        <f>IFERROR(ROUND((ROUNDDOWN(AD286,0)*12)+IFERROR(VLOOKUP(ROUND(AD286-(ROUNDDOWN(AD286,0)),1),_Esperanzas!$R$5:$S$18,2,TRUE),0),0),12)</f>
        <v>57</v>
      </c>
      <c r="AF286" s="28">
        <f t="shared" si="47"/>
        <v>92.900000143051145</v>
      </c>
      <c r="AG286" s="28">
        <f>AG285+(AG295-AG285)/10</f>
        <v>6.0333334922790529</v>
      </c>
      <c r="AH286" s="32">
        <f>IFERROR(ROUND((ROUNDDOWN(AG286,0)*12)+IFERROR(VLOOKUP(ROUND(AG286-(ROUNDDOWN(AG286,0)),1),_Esperanzas!$R$5:$S$18,2,TRUE),0),0),12)</f>
        <v>72</v>
      </c>
      <c r="AI286" s="28">
        <f t="shared" si="48"/>
        <v>94.13333349227905</v>
      </c>
    </row>
    <row r="287" spans="8:35" x14ac:dyDescent="0.25">
      <c r="H287" s="29">
        <f t="shared" si="43"/>
        <v>88.2</v>
      </c>
      <c r="I287" s="25">
        <f>I286+(I295-I285)/10</f>
        <v>6.0833332061767571</v>
      </c>
      <c r="J287" s="31">
        <f>IFERROR(ROUND((ROUNDDOWN(I287,0)*12)+IFERROR(VLOOKUP(ROUND(I287-(ROUNDDOWN(I287,0)),1),_Esperanzas!$R$5:$S$18,2,TRUE),0),0),12)</f>
        <v>73</v>
      </c>
      <c r="K287" s="25">
        <f t="shared" si="46"/>
        <v>94.283333206176763</v>
      </c>
      <c r="L287" s="25">
        <f>L286+(L295-L285)/10</f>
        <v>7.4</v>
      </c>
      <c r="M287" s="31">
        <f>IFERROR(ROUND((ROUNDDOWN(L287,0)*12)+IFERROR(VLOOKUP(ROUND(L287-(ROUNDDOWN(L287,0)),1),_Esperanzas!$R$5:$S$18,2,TRUE),0),0),12)</f>
        <v>88</v>
      </c>
      <c r="N287" s="26">
        <f t="shared" si="45"/>
        <v>95.600000000000009</v>
      </c>
      <c r="AC287" s="29">
        <f t="shared" si="44"/>
        <v>88.2</v>
      </c>
      <c r="AD287" s="25">
        <f>AD286+(AD295-AD285)/10</f>
        <v>4.7666667938232425</v>
      </c>
      <c r="AE287" s="31">
        <f>IFERROR(ROUND((ROUNDDOWN(AD287,0)*12)+IFERROR(VLOOKUP(ROUND(AD287-(ROUNDDOWN(AD287,0)),1),_Esperanzas!$R$5:$S$18,2,TRUE),0),0),12)</f>
        <v>57</v>
      </c>
      <c r="AF287" s="25">
        <f t="shared" si="47"/>
        <v>92.966666793823251</v>
      </c>
      <c r="AG287" s="25">
        <f>AG286+(AG295-AG285)/10</f>
        <v>5.9833334922790531</v>
      </c>
      <c r="AH287" s="31">
        <f>IFERROR(ROUND((ROUNDDOWN(AG287,0)*12)+IFERROR(VLOOKUP(ROUND(AG287-(ROUNDDOWN(AG287,0)),1),_Esperanzas!$R$5:$S$18,2,TRUE),0),0),12)</f>
        <v>72</v>
      </c>
      <c r="AI287" s="26">
        <f t="shared" si="48"/>
        <v>94.183333492279061</v>
      </c>
    </row>
    <row r="288" spans="8:35" x14ac:dyDescent="0.25">
      <c r="H288" s="30">
        <f t="shared" si="43"/>
        <v>88.3</v>
      </c>
      <c r="I288" s="28">
        <f>I287+(I295-I285)/10</f>
        <v>6.041666555404662</v>
      </c>
      <c r="J288" s="32">
        <f>IFERROR(ROUND((ROUNDDOWN(I288,0)*12)+IFERROR(VLOOKUP(ROUND(I288-(ROUNDDOWN(I288,0)),1),_Esperanzas!$R$5:$S$18,2,TRUE),0),0),12)</f>
        <v>72</v>
      </c>
      <c r="K288" s="28">
        <f t="shared" si="46"/>
        <v>94.341666555404657</v>
      </c>
      <c r="L288" s="28">
        <f>L287+(L295-L285)/10</f>
        <v>7.3500000000000005</v>
      </c>
      <c r="M288" s="32">
        <f>IFERROR(ROUND((ROUNDDOWN(L288,0)*12)+IFERROR(VLOOKUP(ROUND(L288-(ROUNDDOWN(L288,0)),1),_Esperanzas!$R$5:$S$18,2,TRUE),0),0),12)</f>
        <v>88</v>
      </c>
      <c r="N288" s="28">
        <f t="shared" si="45"/>
        <v>95.649999999999991</v>
      </c>
      <c r="AC288" s="30">
        <f t="shared" si="44"/>
        <v>88.3</v>
      </c>
      <c r="AD288" s="28">
        <f>AD287+(AD295-AD285)/10</f>
        <v>4.7333334445953374</v>
      </c>
      <c r="AE288" s="32">
        <f>IFERROR(ROUND((ROUNDDOWN(AD288,0)*12)+IFERROR(VLOOKUP(ROUND(AD288-(ROUNDDOWN(AD288,0)),1),_Esperanzas!$R$5:$S$18,2,TRUE),0),0),12)</f>
        <v>56</v>
      </c>
      <c r="AF288" s="28">
        <f t="shared" si="47"/>
        <v>93.033333444595328</v>
      </c>
      <c r="AG288" s="28">
        <f>AG287+(AG295-AG285)/10</f>
        <v>5.9333334922790533</v>
      </c>
      <c r="AH288" s="32">
        <f>IFERROR(ROUND((ROUNDDOWN(AG288,0)*12)+IFERROR(VLOOKUP(ROUND(AG288-(ROUNDDOWN(AG288,0)),1),_Esperanzas!$R$5:$S$18,2,TRUE),0),0),12)</f>
        <v>70</v>
      </c>
      <c r="AI288" s="28">
        <f t="shared" si="48"/>
        <v>94.233333492279044</v>
      </c>
    </row>
    <row r="289" spans="8:35" x14ac:dyDescent="0.25">
      <c r="H289" s="29">
        <f t="shared" si="43"/>
        <v>88.4</v>
      </c>
      <c r="I289" s="25">
        <f>I288+(I295-I285)/10</f>
        <v>5.9999999046325669</v>
      </c>
      <c r="J289" s="31">
        <f>IFERROR(ROUND((ROUNDDOWN(I289,0)*12)+IFERROR(VLOOKUP(ROUND(I289-(ROUNDDOWN(I289,0)),1),_Esperanzas!$R$5:$S$18,2,TRUE),0),0),12)</f>
        <v>72</v>
      </c>
      <c r="K289" s="25">
        <f t="shared" si="46"/>
        <v>94.39999990463258</v>
      </c>
      <c r="L289" s="25">
        <f>L288+(L295-L285)/10</f>
        <v>7.3000000000000007</v>
      </c>
      <c r="M289" s="31">
        <f>IFERROR(ROUND((ROUNDDOWN(L289,0)*12)+IFERROR(VLOOKUP(ROUND(L289-(ROUNDDOWN(L289,0)),1),_Esperanzas!$R$5:$S$18,2,TRUE),0),0),12)</f>
        <v>87</v>
      </c>
      <c r="N289" s="26">
        <f t="shared" si="45"/>
        <v>95.7</v>
      </c>
      <c r="AC289" s="29">
        <f t="shared" si="44"/>
        <v>88.4</v>
      </c>
      <c r="AD289" s="25">
        <f>AD288+(AD295-AD285)/10</f>
        <v>4.7000000953674324</v>
      </c>
      <c r="AE289" s="31">
        <f>IFERROR(ROUND((ROUNDDOWN(AD289,0)*12)+IFERROR(VLOOKUP(ROUND(AD289-(ROUNDDOWN(AD289,0)),1),_Esperanzas!$R$5:$S$18,2,TRUE),0),0),12)</f>
        <v>56</v>
      </c>
      <c r="AF289" s="25">
        <f t="shared" si="47"/>
        <v>93.100000095367434</v>
      </c>
      <c r="AG289" s="25">
        <f>AG288+(AG295-AG285)/10</f>
        <v>5.8833334922790534</v>
      </c>
      <c r="AH289" s="31">
        <f>IFERROR(ROUND((ROUNDDOWN(AG289,0)*12)+IFERROR(VLOOKUP(ROUND(AG289-(ROUNDDOWN(AG289,0)),1),_Esperanzas!$R$5:$S$18,2,TRUE),0),0),12)</f>
        <v>70</v>
      </c>
      <c r="AI289" s="26">
        <f t="shared" si="48"/>
        <v>94.283333492279056</v>
      </c>
    </row>
    <row r="290" spans="8:35" x14ac:dyDescent="0.25">
      <c r="H290" s="30">
        <f t="shared" si="43"/>
        <v>88.5</v>
      </c>
      <c r="I290" s="28">
        <f>I289+(I295-I285)/10</f>
        <v>5.9583332538604719</v>
      </c>
      <c r="J290" s="32">
        <f>IFERROR(ROUND((ROUNDDOWN(I290,0)*12)+IFERROR(VLOOKUP(ROUND(I290-(ROUNDDOWN(I290,0)),1),_Esperanzas!$R$5:$S$18,2,TRUE),0),0),12)</f>
        <v>72</v>
      </c>
      <c r="K290" s="28">
        <f t="shared" si="46"/>
        <v>94.458333253860474</v>
      </c>
      <c r="L290" s="28">
        <f>L289+(L295-L285)/10</f>
        <v>7.2500000000000009</v>
      </c>
      <c r="M290" s="32">
        <f>IFERROR(ROUND((ROUNDDOWN(L290,0)*12)+IFERROR(VLOOKUP(ROUND(L290-(ROUNDDOWN(L290,0)),1),_Esperanzas!$R$5:$S$18,2,TRUE),0),0),12)</f>
        <v>87</v>
      </c>
      <c r="N290" s="28">
        <f t="shared" si="45"/>
        <v>95.75</v>
      </c>
      <c r="AC290" s="30">
        <f t="shared" si="44"/>
        <v>88.5</v>
      </c>
      <c r="AD290" s="28">
        <f>AD289+(AD295-AD285)/10</f>
        <v>4.6666667461395273</v>
      </c>
      <c r="AE290" s="32">
        <f>IFERROR(ROUND((ROUNDDOWN(AD290,0)*12)+IFERROR(VLOOKUP(ROUND(AD290-(ROUNDDOWN(AD290,0)),1),_Esperanzas!$R$5:$S$18,2,TRUE),0),0),12)</f>
        <v>56</v>
      </c>
      <c r="AF290" s="28">
        <f t="shared" si="47"/>
        <v>93.166666746139526</v>
      </c>
      <c r="AG290" s="28">
        <f>AG289+(AG295-AG285)/10</f>
        <v>5.8333334922790536</v>
      </c>
      <c r="AH290" s="32">
        <f>IFERROR(ROUND((ROUNDDOWN(AG290,0)*12)+IFERROR(VLOOKUP(ROUND(AG290-(ROUNDDOWN(AG290,0)),1),_Esperanzas!$R$5:$S$18,2,TRUE),0),0),12)</f>
        <v>69</v>
      </c>
      <c r="AI290" s="28">
        <f t="shared" si="48"/>
        <v>94.333333492279053</v>
      </c>
    </row>
    <row r="291" spans="8:35" x14ac:dyDescent="0.25">
      <c r="H291" s="29">
        <f t="shared" si="43"/>
        <v>88.6</v>
      </c>
      <c r="I291" s="25">
        <f>I290+(I295-I285)/10</f>
        <v>5.9166666030883768</v>
      </c>
      <c r="J291" s="31">
        <f>IFERROR(ROUND((ROUNDDOWN(I291,0)*12)+IFERROR(VLOOKUP(ROUND(I291-(ROUNDDOWN(I291,0)),1),_Esperanzas!$R$5:$S$18,2,TRUE),0),0),12)</f>
        <v>70</v>
      </c>
      <c r="K291" s="25">
        <f t="shared" si="46"/>
        <v>94.516666603088368</v>
      </c>
      <c r="L291" s="25">
        <f>L290+(L295-L285)/10</f>
        <v>7.2000000000000011</v>
      </c>
      <c r="M291" s="31">
        <f>IFERROR(ROUND((ROUNDDOWN(L291,0)*12)+IFERROR(VLOOKUP(ROUND(L291-(ROUNDDOWN(L291,0)),1),_Esperanzas!$R$5:$S$18,2,TRUE),0),0),12)</f>
        <v>86</v>
      </c>
      <c r="N291" s="26">
        <f t="shared" si="45"/>
        <v>95.8</v>
      </c>
      <c r="AC291" s="29">
        <f t="shared" si="44"/>
        <v>88.6</v>
      </c>
      <c r="AD291" s="25">
        <f>AD290+(AD295-AD285)/10</f>
        <v>4.6333333969116222</v>
      </c>
      <c r="AE291" s="31">
        <f>IFERROR(ROUND((ROUNDDOWN(AD291,0)*12)+IFERROR(VLOOKUP(ROUND(AD291-(ROUNDDOWN(AD291,0)),1),_Esperanzas!$R$5:$S$18,2,TRUE),0),0),12)</f>
        <v>55</v>
      </c>
      <c r="AF291" s="25">
        <f t="shared" si="47"/>
        <v>93.233333396911618</v>
      </c>
      <c r="AG291" s="25">
        <f>AG290+(AG295-AG285)/10</f>
        <v>5.7833334922790538</v>
      </c>
      <c r="AH291" s="31">
        <f>IFERROR(ROUND((ROUNDDOWN(AG291,0)*12)+IFERROR(VLOOKUP(ROUND(AG291-(ROUNDDOWN(AG291,0)),1),_Esperanzas!$R$5:$S$18,2,TRUE),0),0),12)</f>
        <v>69</v>
      </c>
      <c r="AI291" s="26">
        <f t="shared" si="48"/>
        <v>94.38333349227905</v>
      </c>
    </row>
    <row r="292" spans="8:35" x14ac:dyDescent="0.25">
      <c r="H292" s="30">
        <f t="shared" si="43"/>
        <v>88.7</v>
      </c>
      <c r="I292" s="28">
        <f>I291+(I295-I285)/10</f>
        <v>5.8749999523162817</v>
      </c>
      <c r="J292" s="32">
        <f>IFERROR(ROUND((ROUNDDOWN(I292,0)*12)+IFERROR(VLOOKUP(ROUND(I292-(ROUNDDOWN(I292,0)),1),_Esperanzas!$R$5:$S$18,2,TRUE),0),0),12)</f>
        <v>70</v>
      </c>
      <c r="K292" s="28">
        <f t="shared" si="46"/>
        <v>94.57499995231629</v>
      </c>
      <c r="L292" s="28">
        <f>L291+(L295-L285)/10</f>
        <v>7.1500000000000012</v>
      </c>
      <c r="M292" s="32">
        <f>IFERROR(ROUND((ROUNDDOWN(L292,0)*12)+IFERROR(VLOOKUP(ROUND(L292-(ROUNDDOWN(L292,0)),1),_Esperanzas!$R$5:$S$18,2,TRUE),0),0),12)</f>
        <v>86</v>
      </c>
      <c r="N292" s="28">
        <f t="shared" si="45"/>
        <v>95.850000000000009</v>
      </c>
      <c r="AC292" s="30">
        <f t="shared" si="44"/>
        <v>88.7</v>
      </c>
      <c r="AD292" s="28">
        <f>AD291+(AD295-AD285)/10</f>
        <v>4.6000000476837171</v>
      </c>
      <c r="AE292" s="32">
        <f>IFERROR(ROUND((ROUNDDOWN(AD292,0)*12)+IFERROR(VLOOKUP(ROUND(AD292-(ROUNDDOWN(AD292,0)),1),_Esperanzas!$R$5:$S$18,2,TRUE),0),0),12)</f>
        <v>55</v>
      </c>
      <c r="AF292" s="28">
        <f t="shared" si="47"/>
        <v>93.300000047683724</v>
      </c>
      <c r="AG292" s="28">
        <f>AG291+(AG295-AG285)/10</f>
        <v>5.733333492279054</v>
      </c>
      <c r="AH292" s="32">
        <f>IFERROR(ROUND((ROUNDDOWN(AG292,0)*12)+IFERROR(VLOOKUP(ROUND(AG292-(ROUNDDOWN(AG292,0)),1),_Esperanzas!$R$5:$S$18,2,TRUE),0),0),12)</f>
        <v>68</v>
      </c>
      <c r="AI292" s="28">
        <f t="shared" si="48"/>
        <v>94.433333492279061</v>
      </c>
    </row>
    <row r="293" spans="8:35" x14ac:dyDescent="0.25">
      <c r="H293" s="29">
        <f t="shared" si="43"/>
        <v>88.8</v>
      </c>
      <c r="I293" s="25">
        <f>I292+(I295-I285)/10</f>
        <v>5.8333333015441866</v>
      </c>
      <c r="J293" s="31">
        <f>IFERROR(ROUND((ROUNDDOWN(I293,0)*12)+IFERROR(VLOOKUP(ROUND(I293-(ROUNDDOWN(I293,0)),1),_Esperanzas!$R$5:$S$18,2,TRUE),0),0),12)</f>
        <v>69</v>
      </c>
      <c r="K293" s="25">
        <f t="shared" si="46"/>
        <v>94.633333301544184</v>
      </c>
      <c r="L293" s="25">
        <f>L292+(L295-L285)/10</f>
        <v>7.1000000000000014</v>
      </c>
      <c r="M293" s="31">
        <f>IFERROR(ROUND((ROUNDDOWN(L293,0)*12)+IFERROR(VLOOKUP(ROUND(L293-(ROUNDDOWN(L293,0)),1),_Esperanzas!$R$5:$S$18,2,TRUE),0),0),12)</f>
        <v>85</v>
      </c>
      <c r="N293" s="26">
        <f t="shared" si="45"/>
        <v>95.9</v>
      </c>
      <c r="AC293" s="29">
        <f t="shared" si="44"/>
        <v>88.8</v>
      </c>
      <c r="AD293" s="25">
        <f>AD292+(AD295-AD285)/10</f>
        <v>4.566666698455812</v>
      </c>
      <c r="AE293" s="31">
        <f>IFERROR(ROUND((ROUNDDOWN(AD293,0)*12)+IFERROR(VLOOKUP(ROUND(AD293-(ROUNDDOWN(AD293,0)),1),_Esperanzas!$R$5:$S$18,2,TRUE),0),0),12)</f>
        <v>55</v>
      </c>
      <c r="AF293" s="25">
        <f t="shared" si="47"/>
        <v>93.366666698455816</v>
      </c>
      <c r="AG293" s="25">
        <f>AG292+(AG295-AG285)/10</f>
        <v>5.6833334922790542</v>
      </c>
      <c r="AH293" s="31">
        <f>IFERROR(ROUND((ROUNDDOWN(AG293,0)*12)+IFERROR(VLOOKUP(ROUND(AG293-(ROUNDDOWN(AG293,0)),1),_Esperanzas!$R$5:$S$18,2,TRUE),0),0),12)</f>
        <v>68</v>
      </c>
      <c r="AI293" s="26">
        <f t="shared" si="48"/>
        <v>94.483333492279058</v>
      </c>
    </row>
    <row r="294" spans="8:35" x14ac:dyDescent="0.25">
      <c r="H294" s="30">
        <f t="shared" si="43"/>
        <v>88.9</v>
      </c>
      <c r="I294" s="28">
        <f>I293+(I295-I285)/10</f>
        <v>5.7916666507720915</v>
      </c>
      <c r="J294" s="32">
        <f>IFERROR(ROUND((ROUNDDOWN(I294,0)*12)+IFERROR(VLOOKUP(ROUND(I294-(ROUNDDOWN(I294,0)),1),_Esperanzas!$R$5:$S$18,2,TRUE),0),0),12)</f>
        <v>69</v>
      </c>
      <c r="K294" s="28">
        <f t="shared" si="46"/>
        <v>94.691666650772092</v>
      </c>
      <c r="L294" s="28">
        <f>L293+(L295-L285)/10</f>
        <v>7.0500000000000016</v>
      </c>
      <c r="M294" s="32">
        <f>IFERROR(ROUND((ROUNDDOWN(L294,0)*12)+IFERROR(VLOOKUP(ROUND(L294-(ROUNDDOWN(L294,0)),1),_Esperanzas!$R$5:$S$18,2,TRUE),0),0),12)</f>
        <v>85</v>
      </c>
      <c r="N294" s="28">
        <f t="shared" si="45"/>
        <v>95.95</v>
      </c>
      <c r="AC294" s="30">
        <f t="shared" si="44"/>
        <v>88.9</v>
      </c>
      <c r="AD294" s="28">
        <f>AD293+(AD295-AD285)/10</f>
        <v>4.5333333492279069</v>
      </c>
      <c r="AE294" s="32">
        <f>IFERROR(ROUND((ROUNDDOWN(AD294,0)*12)+IFERROR(VLOOKUP(ROUND(AD294-(ROUNDDOWN(AD294,0)),1),_Esperanzas!$R$5:$S$18,2,TRUE),0),0),12)</f>
        <v>54</v>
      </c>
      <c r="AF294" s="28">
        <f t="shared" si="47"/>
        <v>93.433333349227908</v>
      </c>
      <c r="AG294" s="28">
        <f>AG293+(AG295-AG285)/10</f>
        <v>5.6333334922790543</v>
      </c>
      <c r="AH294" s="32">
        <f>IFERROR(ROUND((ROUNDDOWN(AG294,0)*12)+IFERROR(VLOOKUP(ROUND(AG294-(ROUNDDOWN(AG294,0)),1),_Esperanzas!$R$5:$S$18,2,TRUE),0),0),12)</f>
        <v>67</v>
      </c>
      <c r="AI294" s="28">
        <f t="shared" si="48"/>
        <v>94.533333492279056</v>
      </c>
    </row>
    <row r="295" spans="8:35" x14ac:dyDescent="0.25">
      <c r="H295" s="29">
        <f t="shared" si="43"/>
        <v>89</v>
      </c>
      <c r="I295" s="25">
        <f>VLOOKUP($H295,$B$5:$F$55,2,0)</f>
        <v>5.75</v>
      </c>
      <c r="J295" s="31">
        <f>IFERROR(ROUND((ROUNDDOWN(I295,0)*12)+IFERROR(VLOOKUP(ROUND(I295-(ROUNDDOWN(I295,0)),1),_Esperanzas!$R$5:$S$18,2,TRUE),0),0),12)</f>
        <v>69</v>
      </c>
      <c r="K295" s="25">
        <f t="shared" si="46"/>
        <v>94.75</v>
      </c>
      <c r="L295" s="25">
        <f>VLOOKUP($H295,$B$5:$F$55,4,0)</f>
        <v>7</v>
      </c>
      <c r="M295" s="31">
        <f>IFERROR(ROUND((ROUNDDOWN(L295,0)*12)+IFERROR(VLOOKUP(ROUND(L295-(ROUNDDOWN(L295,0)),1),_Esperanzas!$R$5:$S$18,2,TRUE),0),0),12)</f>
        <v>84</v>
      </c>
      <c r="N295" s="26">
        <f t="shared" si="45"/>
        <v>96</v>
      </c>
      <c r="AC295" s="29">
        <f t="shared" si="44"/>
        <v>89</v>
      </c>
      <c r="AD295" s="25">
        <f>VLOOKUP($AC295,$W$5:$AA$55,2,0)</f>
        <v>4.5</v>
      </c>
      <c r="AE295" s="31">
        <f>IFERROR(ROUND((ROUNDDOWN(AD295,0)*12)+IFERROR(VLOOKUP(ROUND(AD295-(ROUNDDOWN(AD295,0)),1),_Esperanzas!$R$5:$S$18,2,TRUE),0),0),12)</f>
        <v>54</v>
      </c>
      <c r="AF295" s="25">
        <f t="shared" si="47"/>
        <v>93.5</v>
      </c>
      <c r="AG295" s="25">
        <f>VLOOKUP($AC295,$W$5:$AA$55,4,0)</f>
        <v>5.5833334922790527</v>
      </c>
      <c r="AH295" s="31">
        <f>IFERROR(ROUND((ROUNDDOWN(AG295,0)*12)+IFERROR(VLOOKUP(ROUND(AG295-(ROUNDDOWN(AG295,0)),1),_Esperanzas!$R$5:$S$18,2,TRUE),0),0),12)</f>
        <v>67</v>
      </c>
      <c r="AI295" s="26">
        <f t="shared" si="48"/>
        <v>94.583333492279053</v>
      </c>
    </row>
    <row r="296" spans="8:35" x14ac:dyDescent="0.25">
      <c r="H296" s="30">
        <f t="shared" si="43"/>
        <v>89.1</v>
      </c>
      <c r="I296" s="28">
        <f>I295+(I305-I295)/10</f>
        <v>5.7083333492279049</v>
      </c>
      <c r="J296" s="32">
        <f>IFERROR(ROUND((ROUNDDOWN(I296,0)*12)+IFERROR(VLOOKUP(ROUND(I296-(ROUNDDOWN(I296,0)),1),_Esperanzas!$R$5:$S$18,2,TRUE),0),0),12)</f>
        <v>68</v>
      </c>
      <c r="K296" s="28">
        <f t="shared" si="46"/>
        <v>94.808333349227894</v>
      </c>
      <c r="L296" s="28">
        <f>L295+(L305-L295)/10</f>
        <v>6.9416666507720945</v>
      </c>
      <c r="M296" s="32">
        <f>IFERROR(ROUND((ROUNDDOWN(L296,0)*12)+IFERROR(VLOOKUP(ROUND(L296-(ROUNDDOWN(L296,0)),1),_Esperanzas!$R$5:$S$18,2,TRUE),0),0),12)</f>
        <v>82</v>
      </c>
      <c r="N296" s="28">
        <f t="shared" si="45"/>
        <v>96.041666650772086</v>
      </c>
      <c r="AC296" s="30">
        <f t="shared" si="44"/>
        <v>89.1</v>
      </c>
      <c r="AD296" s="28">
        <f>AD295+(AD305-AD295)/10</f>
        <v>4.4666666507720949</v>
      </c>
      <c r="AE296" s="32">
        <f>IFERROR(ROUND((ROUNDDOWN(AD296,0)*12)+IFERROR(VLOOKUP(ROUND(AD296-(ROUNDDOWN(AD296,0)),1),_Esperanzas!$R$5:$S$18,2,TRUE),0),0),12)</f>
        <v>54</v>
      </c>
      <c r="AF296" s="28">
        <f t="shared" si="47"/>
        <v>93.566666650772092</v>
      </c>
      <c r="AG296" s="28">
        <f>AG295+(AG305-AG295)/10</f>
        <v>5.541666793823242</v>
      </c>
      <c r="AH296" s="32">
        <f>IFERROR(ROUND((ROUNDDOWN(AG296,0)*12)+IFERROR(VLOOKUP(ROUND(AG296-(ROUNDDOWN(AG296,0)),1),_Esperanzas!$R$5:$S$18,2,TRUE),0),0),12)</f>
        <v>66</v>
      </c>
      <c r="AI296" s="28">
        <f t="shared" si="48"/>
        <v>94.641666793823234</v>
      </c>
    </row>
    <row r="297" spans="8:35" x14ac:dyDescent="0.25">
      <c r="H297" s="29">
        <f t="shared" si="43"/>
        <v>89.2</v>
      </c>
      <c r="I297" s="25">
        <f>I296+(I305-I295)/10</f>
        <v>5.6666666984558098</v>
      </c>
      <c r="J297" s="31">
        <f>IFERROR(ROUND((ROUNDDOWN(I297,0)*12)+IFERROR(VLOOKUP(ROUND(I297-(ROUNDDOWN(I297,0)),1),_Esperanzas!$R$5:$S$18,2,TRUE),0),0),12)</f>
        <v>68</v>
      </c>
      <c r="K297" s="25">
        <f t="shared" si="46"/>
        <v>94.866666698455816</v>
      </c>
      <c r="L297" s="25">
        <f>L296+(L305-L295)/10</f>
        <v>6.8833333015441891</v>
      </c>
      <c r="M297" s="31">
        <f>IFERROR(ROUND((ROUNDDOWN(L297,0)*12)+IFERROR(VLOOKUP(ROUND(L297-(ROUNDDOWN(L297,0)),1),_Esperanzas!$R$5:$S$18,2,TRUE),0),0),12)</f>
        <v>82</v>
      </c>
      <c r="N297" s="26">
        <f t="shared" si="45"/>
        <v>96.083333301544187</v>
      </c>
      <c r="AC297" s="29">
        <f t="shared" si="44"/>
        <v>89.2</v>
      </c>
      <c r="AD297" s="25">
        <f>AD296+(AD305-AD295)/10</f>
        <v>4.4333333015441898</v>
      </c>
      <c r="AE297" s="31">
        <f>IFERROR(ROUND((ROUNDDOWN(AD297,0)*12)+IFERROR(VLOOKUP(ROUND(AD297-(ROUNDDOWN(AD297,0)),1),_Esperanzas!$R$5:$S$18,2,TRUE),0),0),12)</f>
        <v>52</v>
      </c>
      <c r="AF297" s="25">
        <f t="shared" si="47"/>
        <v>93.633333301544198</v>
      </c>
      <c r="AG297" s="25">
        <f>AG296+(AG305-AG295)/10</f>
        <v>5.5000000953674313</v>
      </c>
      <c r="AH297" s="31">
        <f>IFERROR(ROUND((ROUNDDOWN(AG297,0)*12)+IFERROR(VLOOKUP(ROUND(AG297-(ROUNDDOWN(AG297,0)),1),_Esperanzas!$R$5:$S$18,2,TRUE),0),0),12)</f>
        <v>66</v>
      </c>
      <c r="AI297" s="26">
        <f t="shared" si="48"/>
        <v>94.700000095367429</v>
      </c>
    </row>
    <row r="298" spans="8:35" x14ac:dyDescent="0.25">
      <c r="H298" s="30">
        <f t="shared" si="43"/>
        <v>89.3</v>
      </c>
      <c r="I298" s="28">
        <f>I297+(I305-I295)/10</f>
        <v>5.6250000476837148</v>
      </c>
      <c r="J298" s="32">
        <f>IFERROR(ROUND((ROUNDDOWN(I298,0)*12)+IFERROR(VLOOKUP(ROUND(I298-(ROUNDDOWN(I298,0)),1),_Esperanzas!$R$5:$S$18,2,TRUE),0),0),12)</f>
        <v>67</v>
      </c>
      <c r="K298" s="28">
        <f t="shared" si="46"/>
        <v>94.92500004768371</v>
      </c>
      <c r="L298" s="28">
        <f>L297+(L305-L295)/10</f>
        <v>6.8249999523162836</v>
      </c>
      <c r="M298" s="32">
        <f>IFERROR(ROUND((ROUNDDOWN(L298,0)*12)+IFERROR(VLOOKUP(ROUND(L298-(ROUNDDOWN(L298,0)),1),_Esperanzas!$R$5:$S$18,2,TRUE),0),0),12)</f>
        <v>81</v>
      </c>
      <c r="N298" s="28">
        <f t="shared" si="45"/>
        <v>96.124999952316287</v>
      </c>
      <c r="AC298" s="30">
        <f t="shared" si="44"/>
        <v>89.3</v>
      </c>
      <c r="AD298" s="28">
        <f>AD297+(AD305-AD295)/10</f>
        <v>4.3999999523162847</v>
      </c>
      <c r="AE298" s="32">
        <f>IFERROR(ROUND((ROUNDDOWN(AD298,0)*12)+IFERROR(VLOOKUP(ROUND(AD298-(ROUNDDOWN(AD298,0)),1),_Esperanzas!$R$5:$S$18,2,TRUE),0),0),12)</f>
        <v>52</v>
      </c>
      <c r="AF298" s="28">
        <f t="shared" si="47"/>
        <v>93.699999952316276</v>
      </c>
      <c r="AG298" s="28">
        <f>AG297+(AG305-AG295)/10</f>
        <v>5.4583333969116206</v>
      </c>
      <c r="AH298" s="32">
        <f>IFERROR(ROUND((ROUNDDOWN(AG298,0)*12)+IFERROR(VLOOKUP(ROUND(AG298-(ROUNDDOWN(AG298,0)),1),_Esperanzas!$R$5:$S$18,2,TRUE),0),0),12)</f>
        <v>66</v>
      </c>
      <c r="AI298" s="28">
        <f t="shared" si="48"/>
        <v>94.758333396911624</v>
      </c>
    </row>
    <row r="299" spans="8:35" x14ac:dyDescent="0.25">
      <c r="H299" s="29">
        <f t="shared" si="43"/>
        <v>89.4</v>
      </c>
      <c r="I299" s="25">
        <f>I298+(I305-I295)/10</f>
        <v>5.5833333969116197</v>
      </c>
      <c r="J299" s="31">
        <f>IFERROR(ROUND((ROUNDDOWN(I299,0)*12)+IFERROR(VLOOKUP(ROUND(I299-(ROUNDDOWN(I299,0)),1),_Esperanzas!$R$5:$S$18,2,TRUE),0),0),12)</f>
        <v>67</v>
      </c>
      <c r="K299" s="25">
        <f t="shared" si="46"/>
        <v>94.983333396911632</v>
      </c>
      <c r="L299" s="25">
        <f>L298+(L305-L295)/10</f>
        <v>6.7666666030883782</v>
      </c>
      <c r="M299" s="31">
        <f>IFERROR(ROUND((ROUNDDOWN(L299,0)*12)+IFERROR(VLOOKUP(ROUND(L299-(ROUNDDOWN(L299,0)),1),_Esperanzas!$R$5:$S$18,2,TRUE),0),0),12)</f>
        <v>81</v>
      </c>
      <c r="N299" s="26">
        <f t="shared" si="45"/>
        <v>96.166666603088387</v>
      </c>
      <c r="AC299" s="29">
        <f t="shared" si="44"/>
        <v>89.4</v>
      </c>
      <c r="AD299" s="25">
        <f>AD298+(AD305-AD295)/10</f>
        <v>4.3666666030883796</v>
      </c>
      <c r="AE299" s="31">
        <f>IFERROR(ROUND((ROUNDDOWN(AD299,0)*12)+IFERROR(VLOOKUP(ROUND(AD299-(ROUNDDOWN(AD299,0)),1),_Esperanzas!$R$5:$S$18,2,TRUE),0),0),12)</f>
        <v>52</v>
      </c>
      <c r="AF299" s="25">
        <f t="shared" si="47"/>
        <v>93.766666603088382</v>
      </c>
      <c r="AG299" s="25">
        <f>AG298+(AG305-AG295)/10</f>
        <v>5.4166666984558098</v>
      </c>
      <c r="AH299" s="31">
        <f>IFERROR(ROUND((ROUNDDOWN(AG299,0)*12)+IFERROR(VLOOKUP(ROUND(AG299-(ROUNDDOWN(AG299,0)),1),_Esperanzas!$R$5:$S$18,2,TRUE),0),0),12)</f>
        <v>64</v>
      </c>
      <c r="AI299" s="26">
        <f t="shared" si="48"/>
        <v>94.816666698455819</v>
      </c>
    </row>
    <row r="300" spans="8:35" x14ac:dyDescent="0.25">
      <c r="H300" s="30">
        <f t="shared" si="43"/>
        <v>89.5</v>
      </c>
      <c r="I300" s="28">
        <f>I299+(I305-I295)/10</f>
        <v>5.5416667461395246</v>
      </c>
      <c r="J300" s="32">
        <f>IFERROR(ROUND((ROUNDDOWN(I300,0)*12)+IFERROR(VLOOKUP(ROUND(I300-(ROUNDDOWN(I300,0)),1),_Esperanzas!$R$5:$S$18,2,TRUE),0),0),12)</f>
        <v>66</v>
      </c>
      <c r="K300" s="28">
        <f t="shared" si="46"/>
        <v>95.041666746139526</v>
      </c>
      <c r="L300" s="28">
        <f>L299+(L305-L295)/10</f>
        <v>6.7083332538604727</v>
      </c>
      <c r="M300" s="32">
        <f>IFERROR(ROUND((ROUNDDOWN(L300,0)*12)+IFERROR(VLOOKUP(ROUND(L300-(ROUNDDOWN(L300,0)),1),_Esperanzas!$R$5:$S$18,2,TRUE),0),0),12)</f>
        <v>80</v>
      </c>
      <c r="N300" s="28">
        <f t="shared" si="45"/>
        <v>96.208333253860474</v>
      </c>
      <c r="AC300" s="30">
        <f t="shared" si="44"/>
        <v>89.5</v>
      </c>
      <c r="AD300" s="28">
        <f>AD299+(AD305-AD295)/10</f>
        <v>4.3333332538604745</v>
      </c>
      <c r="AE300" s="32">
        <f>IFERROR(ROUND((ROUNDDOWN(AD300,0)*12)+IFERROR(VLOOKUP(ROUND(AD300-(ROUNDDOWN(AD300,0)),1),_Esperanzas!$R$5:$S$18,2,TRUE),0),0),12)</f>
        <v>51</v>
      </c>
      <c r="AF300" s="28">
        <f t="shared" si="47"/>
        <v>93.833333253860474</v>
      </c>
      <c r="AG300" s="28">
        <f>AG299+(AG305-AG295)/10</f>
        <v>5.3749999999999991</v>
      </c>
      <c r="AH300" s="32">
        <f>IFERROR(ROUND((ROUNDDOWN(AG300,0)*12)+IFERROR(VLOOKUP(ROUND(AG300-(ROUNDDOWN(AG300,0)),1),_Esperanzas!$R$5:$S$18,2,TRUE),0),0),12)</f>
        <v>64</v>
      </c>
      <c r="AI300" s="28">
        <f t="shared" si="48"/>
        <v>94.875</v>
      </c>
    </row>
    <row r="301" spans="8:35" x14ac:dyDescent="0.25">
      <c r="H301" s="29">
        <f t="shared" si="43"/>
        <v>89.6</v>
      </c>
      <c r="I301" s="25">
        <f>I300+(I305-I295)/10</f>
        <v>5.5000000953674295</v>
      </c>
      <c r="J301" s="31">
        <f>IFERROR(ROUND((ROUNDDOWN(I301,0)*12)+IFERROR(VLOOKUP(ROUND(I301-(ROUNDDOWN(I301,0)),1),_Esperanzas!$R$5:$S$18,2,TRUE),0),0),12)</f>
        <v>66</v>
      </c>
      <c r="K301" s="25">
        <f t="shared" si="46"/>
        <v>95.10000009536742</v>
      </c>
      <c r="L301" s="25">
        <f>L300+(L305-L295)/10</f>
        <v>6.6499999046325673</v>
      </c>
      <c r="M301" s="31">
        <f>IFERROR(ROUND((ROUNDDOWN(L301,0)*12)+IFERROR(VLOOKUP(ROUND(L301-(ROUNDDOWN(L301,0)),1),_Esperanzas!$R$5:$S$18,2,TRUE),0),0),12)</f>
        <v>79</v>
      </c>
      <c r="N301" s="26">
        <f t="shared" si="45"/>
        <v>96.24999990463256</v>
      </c>
      <c r="AC301" s="29">
        <f t="shared" si="44"/>
        <v>89.6</v>
      </c>
      <c r="AD301" s="25">
        <f>AD300+(AD305-AD295)/10</f>
        <v>4.2999999046325694</v>
      </c>
      <c r="AE301" s="31">
        <f>IFERROR(ROUND((ROUNDDOWN(AD301,0)*12)+IFERROR(VLOOKUP(ROUND(AD301-(ROUNDDOWN(AD301,0)),1),_Esperanzas!$R$5:$S$18,2,TRUE),0),0),12)</f>
        <v>51</v>
      </c>
      <c r="AF301" s="25">
        <f t="shared" si="47"/>
        <v>93.899999904632566</v>
      </c>
      <c r="AG301" s="25">
        <f>AG300+(AG305-AG295)/10</f>
        <v>5.3333333015441884</v>
      </c>
      <c r="AH301" s="31">
        <f>IFERROR(ROUND((ROUNDDOWN(AG301,0)*12)+IFERROR(VLOOKUP(ROUND(AG301-(ROUNDDOWN(AG301,0)),1),_Esperanzas!$R$5:$S$18,2,TRUE),0),0),12)</f>
        <v>63</v>
      </c>
      <c r="AI301" s="26">
        <f t="shared" si="48"/>
        <v>94.933333301544181</v>
      </c>
    </row>
    <row r="302" spans="8:35" x14ac:dyDescent="0.25">
      <c r="H302" s="30">
        <f t="shared" si="43"/>
        <v>89.7</v>
      </c>
      <c r="I302" s="28">
        <f>I301+(I305-I295)/10</f>
        <v>5.4583334445953344</v>
      </c>
      <c r="J302" s="32">
        <f>IFERROR(ROUND((ROUNDDOWN(I302,0)*12)+IFERROR(VLOOKUP(ROUND(I302-(ROUNDDOWN(I302,0)),1),_Esperanzas!$R$5:$S$18,2,TRUE),0),0),12)</f>
        <v>66</v>
      </c>
      <c r="K302" s="28">
        <f t="shared" si="46"/>
        <v>95.158333444595343</v>
      </c>
      <c r="L302" s="28">
        <f>L301+(L305-L295)/10</f>
        <v>6.5916665554046618</v>
      </c>
      <c r="M302" s="32">
        <f>IFERROR(ROUND((ROUNDDOWN(L302,0)*12)+IFERROR(VLOOKUP(ROUND(L302-(ROUNDDOWN(L302,0)),1),_Esperanzas!$R$5:$S$18,2,TRUE),0),0),12)</f>
        <v>79</v>
      </c>
      <c r="N302" s="28">
        <f t="shared" si="45"/>
        <v>96.29166655540466</v>
      </c>
      <c r="AC302" s="30">
        <f t="shared" si="44"/>
        <v>89.7</v>
      </c>
      <c r="AD302" s="28">
        <f>AD301+(AD305-AD295)/10</f>
        <v>4.2666665554046643</v>
      </c>
      <c r="AE302" s="32">
        <f>IFERROR(ROUND((ROUNDDOWN(AD302,0)*12)+IFERROR(VLOOKUP(ROUND(AD302-(ROUNDDOWN(AD302,0)),1),_Esperanzas!$R$5:$S$18,2,TRUE),0),0),12)</f>
        <v>51</v>
      </c>
      <c r="AF302" s="28">
        <f t="shared" si="47"/>
        <v>93.966666555404672</v>
      </c>
      <c r="AG302" s="28">
        <f>AG301+(AG305-AG295)/10</f>
        <v>5.2916666030883777</v>
      </c>
      <c r="AH302" s="32">
        <f>IFERROR(ROUND((ROUNDDOWN(AG302,0)*12)+IFERROR(VLOOKUP(ROUND(AG302-(ROUNDDOWN(AG302,0)),1),_Esperanzas!$R$5:$S$18,2,TRUE),0),0),12)</f>
        <v>63</v>
      </c>
      <c r="AI302" s="28">
        <f t="shared" si="48"/>
        <v>94.991666603088376</v>
      </c>
    </row>
    <row r="303" spans="8:35" x14ac:dyDescent="0.25">
      <c r="H303" s="29">
        <f t="shared" si="43"/>
        <v>89.8</v>
      </c>
      <c r="I303" s="25">
        <f>I302+(I305-I295)/10</f>
        <v>5.4166667938232393</v>
      </c>
      <c r="J303" s="31">
        <f>IFERROR(ROUND((ROUNDDOWN(I303,0)*12)+IFERROR(VLOOKUP(ROUND(I303-(ROUNDDOWN(I303,0)),1),_Esperanzas!$R$5:$S$18,2,TRUE),0),0),12)</f>
        <v>64</v>
      </c>
      <c r="K303" s="25">
        <f t="shared" si="46"/>
        <v>95.216666793823237</v>
      </c>
      <c r="L303" s="25">
        <f>L302+(L305-L295)/10</f>
        <v>6.5333332061767564</v>
      </c>
      <c r="M303" s="31">
        <f>IFERROR(ROUND((ROUNDDOWN(L303,0)*12)+IFERROR(VLOOKUP(ROUND(L303-(ROUNDDOWN(L303,0)),1),_Esperanzas!$R$5:$S$18,2,TRUE),0),0),12)</f>
        <v>78</v>
      </c>
      <c r="N303" s="26">
        <f t="shared" si="45"/>
        <v>96.333333206176746</v>
      </c>
      <c r="AC303" s="29">
        <f t="shared" si="44"/>
        <v>89.8</v>
      </c>
      <c r="AD303" s="25">
        <f>AD302+(AD305-AD295)/10</f>
        <v>4.2333332061767592</v>
      </c>
      <c r="AE303" s="31">
        <f>IFERROR(ROUND((ROUNDDOWN(AD303,0)*12)+IFERROR(VLOOKUP(ROUND(AD303-(ROUNDDOWN(AD303,0)),1),_Esperanzas!$R$5:$S$18,2,TRUE),0),0),12)</f>
        <v>50</v>
      </c>
      <c r="AF303" s="25">
        <f t="shared" si="47"/>
        <v>94.033333206176763</v>
      </c>
      <c r="AG303" s="25">
        <f>AG302+(AG305-AG295)/10</f>
        <v>5.2499999046325669</v>
      </c>
      <c r="AH303" s="31">
        <f>IFERROR(ROUND((ROUNDDOWN(AG303,0)*12)+IFERROR(VLOOKUP(ROUND(AG303-(ROUNDDOWN(AG303,0)),1),_Esperanzas!$R$5:$S$18,2,TRUE),0),0),12)</f>
        <v>62</v>
      </c>
      <c r="AI303" s="26">
        <f t="shared" si="48"/>
        <v>95.049999904632557</v>
      </c>
    </row>
    <row r="304" spans="8:35" x14ac:dyDescent="0.25">
      <c r="H304" s="30">
        <f t="shared" si="43"/>
        <v>89.9</v>
      </c>
      <c r="I304" s="28">
        <f>I303+(I305-I295)/10</f>
        <v>5.3750001430511443</v>
      </c>
      <c r="J304" s="32">
        <f>IFERROR(ROUND((ROUNDDOWN(I304,0)*12)+IFERROR(VLOOKUP(ROUND(I304-(ROUNDDOWN(I304,0)),1),_Esperanzas!$R$5:$S$18,2,TRUE),0),0),12)</f>
        <v>64</v>
      </c>
      <c r="K304" s="28">
        <f t="shared" si="46"/>
        <v>95.275000143051145</v>
      </c>
      <c r="L304" s="28">
        <f>L303+(L305-L295)/10</f>
        <v>6.4749998569488509</v>
      </c>
      <c r="M304" s="32">
        <f>IFERROR(ROUND((ROUNDDOWN(L304,0)*12)+IFERROR(VLOOKUP(ROUND(L304-(ROUNDDOWN(L304,0)),1),_Esperanzas!$R$5:$S$18,2,TRUE),0),0),12)</f>
        <v>78</v>
      </c>
      <c r="N304" s="28">
        <f t="shared" si="45"/>
        <v>96.374999856948861</v>
      </c>
      <c r="AC304" s="30">
        <f t="shared" si="44"/>
        <v>89.9</v>
      </c>
      <c r="AD304" s="28">
        <f>AD303+(AD305-AD295)/10</f>
        <v>4.1999998569488541</v>
      </c>
      <c r="AE304" s="32">
        <f>IFERROR(ROUND((ROUNDDOWN(AD304,0)*12)+IFERROR(VLOOKUP(ROUND(AD304-(ROUNDDOWN(AD304,0)),1),_Esperanzas!$R$5:$S$18,2,TRUE),0),0),12)</f>
        <v>50</v>
      </c>
      <c r="AF304" s="28">
        <f t="shared" si="47"/>
        <v>94.099999856948855</v>
      </c>
      <c r="AG304" s="28">
        <f>AG303+(AG305-AG295)/10</f>
        <v>5.2083332061767562</v>
      </c>
      <c r="AH304" s="32">
        <f>IFERROR(ROUND((ROUNDDOWN(AG304,0)*12)+IFERROR(VLOOKUP(ROUND(AG304-(ROUNDDOWN(AG304,0)),1),_Esperanzas!$R$5:$S$18,2,TRUE),0),0),12)</f>
        <v>62</v>
      </c>
      <c r="AI304" s="28">
        <f t="shared" si="48"/>
        <v>95.108333206176766</v>
      </c>
    </row>
    <row r="305" spans="8:35" x14ac:dyDescent="0.25">
      <c r="H305" s="29">
        <f t="shared" si="43"/>
        <v>90</v>
      </c>
      <c r="I305" s="25">
        <f>VLOOKUP($H305,$B$5:$F$55,2,0)</f>
        <v>5.3333334922790527</v>
      </c>
      <c r="J305" s="31">
        <f>IFERROR(ROUND((ROUNDDOWN(I305,0)*12)+IFERROR(VLOOKUP(ROUND(I305-(ROUNDDOWN(I305,0)),1),_Esperanzas!$R$5:$S$18,2,TRUE),0),0),12)</f>
        <v>63</v>
      </c>
      <c r="K305" s="25">
        <f t="shared" si="46"/>
        <v>95.333333492279053</v>
      </c>
      <c r="L305" s="25">
        <f>VLOOKUP($H305,$B$5:$F$55,4,0)</f>
        <v>6.4166665077209473</v>
      </c>
      <c r="M305" s="31">
        <f>IFERROR(ROUND((ROUNDDOWN(L305,0)*12)+IFERROR(VLOOKUP(ROUND(L305-(ROUNDDOWN(L305,0)),1),_Esperanzas!$R$5:$S$18,2,TRUE),0),0),12)</f>
        <v>76</v>
      </c>
      <c r="N305" s="26">
        <f t="shared" si="45"/>
        <v>96.416666507720947</v>
      </c>
      <c r="AC305" s="29">
        <f t="shared" si="44"/>
        <v>90</v>
      </c>
      <c r="AD305" s="25">
        <f>VLOOKUP($AC305,$W$5:$AA$55,2,0)</f>
        <v>4.1666665077209473</v>
      </c>
      <c r="AE305" s="31">
        <f>IFERROR(ROUND((ROUNDDOWN(AD305,0)*12)+IFERROR(VLOOKUP(ROUND(AD305-(ROUNDDOWN(AD305,0)),1),_Esperanzas!$R$5:$S$18,2,TRUE),0),0),12)</f>
        <v>50</v>
      </c>
      <c r="AF305" s="25">
        <f t="shared" si="47"/>
        <v>94.166666507720947</v>
      </c>
      <c r="AG305" s="25">
        <f>VLOOKUP($AC305,$W$5:$AA$55,4,0)</f>
        <v>5.1666665077209473</v>
      </c>
      <c r="AH305" s="31">
        <f>IFERROR(ROUND((ROUNDDOWN(AG305,0)*12)+IFERROR(VLOOKUP(ROUND(AG305-(ROUNDDOWN(AG305,0)),1),_Esperanzas!$R$5:$S$18,2,TRUE),0),0),12)</f>
        <v>62</v>
      </c>
      <c r="AI305" s="26">
        <f t="shared" si="48"/>
        <v>95.166666507720947</v>
      </c>
    </row>
    <row r="306" spans="8:35" x14ac:dyDescent="0.25">
      <c r="H306" s="30">
        <f t="shared" si="43"/>
        <v>90.1</v>
      </c>
      <c r="I306" s="28">
        <f>I305+(I315-I305)/10</f>
        <v>5.3000001430511476</v>
      </c>
      <c r="J306" s="32">
        <f>IFERROR(ROUND((ROUNDDOWN(I306,0)*12)+IFERROR(VLOOKUP(ROUND(I306-(ROUNDDOWN(I306,0)),1),_Esperanzas!$R$5:$S$18,2,TRUE),0),0),12)</f>
        <v>63</v>
      </c>
      <c r="K306" s="28">
        <f t="shared" si="46"/>
        <v>95.400000143051145</v>
      </c>
      <c r="L306" s="28">
        <f>L305+(L315-L305)/10</f>
        <v>6.3749998569488522</v>
      </c>
      <c r="M306" s="32">
        <f>IFERROR(ROUND((ROUNDDOWN(L306,0)*12)+IFERROR(VLOOKUP(ROUND(L306-(ROUNDDOWN(L306,0)),1),_Esperanzas!$R$5:$S$18,2,TRUE),0),0),12)</f>
        <v>76</v>
      </c>
      <c r="N306" s="28">
        <f t="shared" si="45"/>
        <v>96.474999856948841</v>
      </c>
      <c r="AC306" s="30">
        <f t="shared" si="44"/>
        <v>90.1</v>
      </c>
      <c r="AD306" s="28">
        <f>AD305+(AD315-AD305)/10</f>
        <v>4.1416665315628052</v>
      </c>
      <c r="AE306" s="32">
        <f>IFERROR(ROUND((ROUNDDOWN(AD306,0)*12)+IFERROR(VLOOKUP(ROUND(AD306-(ROUNDDOWN(AD306,0)),1),_Esperanzas!$R$5:$S$18,2,TRUE),0),0),12)</f>
        <v>49</v>
      </c>
      <c r="AF306" s="28">
        <f t="shared" si="47"/>
        <v>94.241666531562799</v>
      </c>
      <c r="AG306" s="28">
        <f>AG305+(AG315-AG305)/10</f>
        <v>5.1249998569488522</v>
      </c>
      <c r="AH306" s="32">
        <f>IFERROR(ROUND((ROUNDDOWN(AG306,0)*12)+IFERROR(VLOOKUP(ROUND(AG306-(ROUNDDOWN(AG306,0)),1),_Esperanzas!$R$5:$S$18,2,TRUE),0),0),12)</f>
        <v>61</v>
      </c>
      <c r="AI306" s="28">
        <f t="shared" si="48"/>
        <v>95.224999856948841</v>
      </c>
    </row>
    <row r="307" spans="8:35" x14ac:dyDescent="0.25">
      <c r="H307" s="29">
        <f t="shared" si="43"/>
        <v>90.2</v>
      </c>
      <c r="I307" s="25">
        <f>I306+(I315-I305)/10</f>
        <v>5.2666667938232425</v>
      </c>
      <c r="J307" s="31">
        <f>IFERROR(ROUND((ROUNDDOWN(I307,0)*12)+IFERROR(VLOOKUP(ROUND(I307-(ROUNDDOWN(I307,0)),1),_Esperanzas!$R$5:$S$18,2,TRUE),0),0),12)</f>
        <v>63</v>
      </c>
      <c r="K307" s="25">
        <f t="shared" si="46"/>
        <v>95.466666793823251</v>
      </c>
      <c r="L307" s="25">
        <f>L306+(L315-L305)/10</f>
        <v>6.3333332061767571</v>
      </c>
      <c r="M307" s="31">
        <f>IFERROR(ROUND((ROUNDDOWN(L307,0)*12)+IFERROR(VLOOKUP(ROUND(L307-(ROUNDDOWN(L307,0)),1),_Esperanzas!$R$5:$S$18,2,TRUE),0),0),12)</f>
        <v>75</v>
      </c>
      <c r="N307" s="26">
        <f t="shared" si="45"/>
        <v>96.533333206176763</v>
      </c>
      <c r="AC307" s="29">
        <f t="shared" si="44"/>
        <v>90.2</v>
      </c>
      <c r="AD307" s="25">
        <f>AD306+(AD315-AD305)/10</f>
        <v>4.1166665554046631</v>
      </c>
      <c r="AE307" s="31">
        <f>IFERROR(ROUND((ROUNDDOWN(AD307,0)*12)+IFERROR(VLOOKUP(ROUND(AD307-(ROUNDDOWN(AD307,0)),1),_Esperanzas!$R$5:$S$18,2,TRUE),0),0),12)</f>
        <v>49</v>
      </c>
      <c r="AF307" s="25">
        <f t="shared" si="47"/>
        <v>94.316666555404666</v>
      </c>
      <c r="AG307" s="25">
        <f>AG306+(AG315-AG305)/10</f>
        <v>5.0833332061767571</v>
      </c>
      <c r="AH307" s="31">
        <f>IFERROR(ROUND((ROUNDDOWN(AG307,0)*12)+IFERROR(VLOOKUP(ROUND(AG307-(ROUNDDOWN(AG307,0)),1),_Esperanzas!$R$5:$S$18,2,TRUE),0),0),12)</f>
        <v>61</v>
      </c>
      <c r="AI307" s="26">
        <f t="shared" si="48"/>
        <v>95.283333206176763</v>
      </c>
    </row>
    <row r="308" spans="8:35" x14ac:dyDescent="0.25">
      <c r="H308" s="30">
        <f t="shared" si="43"/>
        <v>90.3</v>
      </c>
      <c r="I308" s="28">
        <f>I307+(I315-I305)/10</f>
        <v>5.2333334445953374</v>
      </c>
      <c r="J308" s="32">
        <f>IFERROR(ROUND((ROUNDDOWN(I308,0)*12)+IFERROR(VLOOKUP(ROUND(I308-(ROUNDDOWN(I308,0)),1),_Esperanzas!$R$5:$S$18,2,TRUE),0),0),12)</f>
        <v>62</v>
      </c>
      <c r="K308" s="28">
        <f t="shared" si="46"/>
        <v>95.533333444595328</v>
      </c>
      <c r="L308" s="28">
        <f>L307+(L315-L305)/10</f>
        <v>6.291666555404662</v>
      </c>
      <c r="M308" s="32">
        <f>IFERROR(ROUND((ROUNDDOWN(L308,0)*12)+IFERROR(VLOOKUP(ROUND(L308-(ROUNDDOWN(L308,0)),1),_Esperanzas!$R$5:$S$18,2,TRUE),0),0),12)</f>
        <v>75</v>
      </c>
      <c r="N308" s="28">
        <f t="shared" si="45"/>
        <v>96.591666555404657</v>
      </c>
      <c r="AC308" s="30">
        <f t="shared" si="44"/>
        <v>90.3</v>
      </c>
      <c r="AD308" s="28">
        <f>AD307+(AD315-AD305)/10</f>
        <v>4.091666579246521</v>
      </c>
      <c r="AE308" s="32">
        <f>IFERROR(ROUND((ROUNDDOWN(AD308,0)*12)+IFERROR(VLOOKUP(ROUND(AD308-(ROUNDDOWN(AD308,0)),1),_Esperanzas!$R$5:$S$18,2,TRUE),0),0),12)</f>
        <v>49</v>
      </c>
      <c r="AF308" s="28">
        <f t="shared" si="47"/>
        <v>94.391666579246518</v>
      </c>
      <c r="AG308" s="28">
        <f>AG307+(AG315-AG305)/10</f>
        <v>5.041666555404662</v>
      </c>
      <c r="AH308" s="32">
        <f>IFERROR(ROUND((ROUNDDOWN(AG308,0)*12)+IFERROR(VLOOKUP(ROUND(AG308-(ROUNDDOWN(AG308,0)),1),_Esperanzas!$R$5:$S$18,2,TRUE),0),0),12)</f>
        <v>60</v>
      </c>
      <c r="AI308" s="28">
        <f t="shared" si="48"/>
        <v>95.341666555404657</v>
      </c>
    </row>
    <row r="309" spans="8:35" x14ac:dyDescent="0.25">
      <c r="H309" s="29">
        <f t="shared" si="43"/>
        <v>90.4</v>
      </c>
      <c r="I309" s="25">
        <f>I308+(I315-I305)/10</f>
        <v>5.2000000953674324</v>
      </c>
      <c r="J309" s="31">
        <f>IFERROR(ROUND((ROUNDDOWN(I309,0)*12)+IFERROR(VLOOKUP(ROUND(I309-(ROUNDDOWN(I309,0)),1),_Esperanzas!$R$5:$S$18,2,TRUE),0),0),12)</f>
        <v>62</v>
      </c>
      <c r="K309" s="25">
        <f t="shared" si="46"/>
        <v>95.600000095367434</v>
      </c>
      <c r="L309" s="25">
        <f>L308+(L315-L305)/10</f>
        <v>6.2499999046325669</v>
      </c>
      <c r="M309" s="31">
        <f>IFERROR(ROUND((ROUNDDOWN(L309,0)*12)+IFERROR(VLOOKUP(ROUND(L309-(ROUNDDOWN(L309,0)),1),_Esperanzas!$R$5:$S$18,2,TRUE),0),0),12)</f>
        <v>74</v>
      </c>
      <c r="N309" s="26">
        <f t="shared" si="45"/>
        <v>96.64999990463258</v>
      </c>
      <c r="AC309" s="29">
        <f t="shared" si="44"/>
        <v>90.4</v>
      </c>
      <c r="AD309" s="25">
        <f>AD308+(AD315-AD305)/10</f>
        <v>4.0666666030883789</v>
      </c>
      <c r="AE309" s="31">
        <f>IFERROR(ROUND((ROUNDDOWN(AD309,0)*12)+IFERROR(VLOOKUP(ROUND(AD309-(ROUNDDOWN(AD309,0)),1),_Esperanzas!$R$5:$S$18,2,TRUE),0),0),12)</f>
        <v>49</v>
      </c>
      <c r="AF309" s="25">
        <f t="shared" si="47"/>
        <v>94.466666603088385</v>
      </c>
      <c r="AG309" s="25">
        <f>AG308+(AG315-AG305)/10</f>
        <v>4.9999999046325669</v>
      </c>
      <c r="AH309" s="31">
        <f>IFERROR(ROUND((ROUNDDOWN(AG309,0)*12)+IFERROR(VLOOKUP(ROUND(AG309-(ROUNDDOWN(AG309,0)),1),_Esperanzas!$R$5:$S$18,2,TRUE),0),0),12)</f>
        <v>60</v>
      </c>
      <c r="AI309" s="26">
        <f t="shared" si="48"/>
        <v>95.39999990463258</v>
      </c>
    </row>
    <row r="310" spans="8:35" x14ac:dyDescent="0.25">
      <c r="H310" s="30">
        <f t="shared" si="43"/>
        <v>90.5</v>
      </c>
      <c r="I310" s="28">
        <f>I309+(I315-I305)/10</f>
        <v>5.1666667461395273</v>
      </c>
      <c r="J310" s="32">
        <f>IFERROR(ROUND((ROUNDDOWN(I310,0)*12)+IFERROR(VLOOKUP(ROUND(I310-(ROUNDDOWN(I310,0)),1),_Esperanzas!$R$5:$S$18,2,TRUE),0),0),12)</f>
        <v>62</v>
      </c>
      <c r="K310" s="28">
        <f t="shared" si="46"/>
        <v>95.666666746139526</v>
      </c>
      <c r="L310" s="28">
        <f>L309+(L315-L305)/10</f>
        <v>6.2083332538604719</v>
      </c>
      <c r="M310" s="32">
        <f>IFERROR(ROUND((ROUNDDOWN(L310,0)*12)+IFERROR(VLOOKUP(ROUND(L310-(ROUNDDOWN(L310,0)),1),_Esperanzas!$R$5:$S$18,2,TRUE),0),0),12)</f>
        <v>74</v>
      </c>
      <c r="N310" s="28">
        <f t="shared" si="45"/>
        <v>96.708333253860474</v>
      </c>
      <c r="AC310" s="30">
        <f t="shared" si="44"/>
        <v>90.5</v>
      </c>
      <c r="AD310" s="28">
        <f>AD309+(AD315-AD305)/10</f>
        <v>4.0416666269302368</v>
      </c>
      <c r="AE310" s="32">
        <f>IFERROR(ROUND((ROUNDDOWN(AD310,0)*12)+IFERROR(VLOOKUP(ROUND(AD310-(ROUNDDOWN(AD310,0)),1),_Esperanzas!$R$5:$S$18,2,TRUE),0),0),12)</f>
        <v>48</v>
      </c>
      <c r="AF310" s="28">
        <f t="shared" si="47"/>
        <v>94.541666626930237</v>
      </c>
      <c r="AG310" s="28">
        <f>AG309+(AG315-AG305)/10</f>
        <v>4.9583332538604719</v>
      </c>
      <c r="AH310" s="32">
        <f>IFERROR(ROUND((ROUNDDOWN(AG310,0)*12)+IFERROR(VLOOKUP(ROUND(AG310-(ROUNDDOWN(AG310,0)),1),_Esperanzas!$R$5:$S$18,2,TRUE),0),0),12)</f>
        <v>60</v>
      </c>
      <c r="AI310" s="28">
        <f t="shared" si="48"/>
        <v>95.458333253860474</v>
      </c>
    </row>
    <row r="311" spans="8:35" x14ac:dyDescent="0.25">
      <c r="H311" s="29">
        <f t="shared" si="43"/>
        <v>90.6</v>
      </c>
      <c r="I311" s="25">
        <f>I310+(I315-I305)/10</f>
        <v>5.1333333969116222</v>
      </c>
      <c r="J311" s="31">
        <f>IFERROR(ROUND((ROUNDDOWN(I311,0)*12)+IFERROR(VLOOKUP(ROUND(I311-(ROUNDDOWN(I311,0)),1),_Esperanzas!$R$5:$S$18,2,TRUE),0),0),12)</f>
        <v>61</v>
      </c>
      <c r="K311" s="25">
        <f t="shared" si="46"/>
        <v>95.733333396911618</v>
      </c>
      <c r="L311" s="25">
        <f>L310+(L315-L305)/10</f>
        <v>6.1666666030883768</v>
      </c>
      <c r="M311" s="31">
        <f>IFERROR(ROUND((ROUNDDOWN(L311,0)*12)+IFERROR(VLOOKUP(ROUND(L311-(ROUNDDOWN(L311,0)),1),_Esperanzas!$R$5:$S$18,2,TRUE),0),0),12)</f>
        <v>74</v>
      </c>
      <c r="N311" s="26">
        <f t="shared" si="45"/>
        <v>96.766666603088368</v>
      </c>
      <c r="AC311" s="29">
        <f t="shared" si="44"/>
        <v>90.6</v>
      </c>
      <c r="AD311" s="25">
        <f>AD310+(AD315-AD305)/10</f>
        <v>4.0166666507720947</v>
      </c>
      <c r="AE311" s="31">
        <f>IFERROR(ROUND((ROUNDDOWN(AD311,0)*12)+IFERROR(VLOOKUP(ROUND(AD311-(ROUNDDOWN(AD311,0)),1),_Esperanzas!$R$5:$S$18,2,TRUE),0),0),12)</f>
        <v>48</v>
      </c>
      <c r="AF311" s="25">
        <f t="shared" si="47"/>
        <v>94.616666650772089</v>
      </c>
      <c r="AG311" s="25">
        <f>AG310+(AG315-AG305)/10</f>
        <v>4.9166666030883768</v>
      </c>
      <c r="AH311" s="31">
        <f>IFERROR(ROUND((ROUNDDOWN(AG311,0)*12)+IFERROR(VLOOKUP(ROUND(AG311-(ROUNDDOWN(AG311,0)),1),_Esperanzas!$R$5:$S$18,2,TRUE),0),0),12)</f>
        <v>58</v>
      </c>
      <c r="AI311" s="26">
        <f t="shared" si="48"/>
        <v>95.516666603088368</v>
      </c>
    </row>
    <row r="312" spans="8:35" x14ac:dyDescent="0.25">
      <c r="H312" s="30">
        <f t="shared" si="43"/>
        <v>90.7</v>
      </c>
      <c r="I312" s="28">
        <f>I311+(I315-I305)/10</f>
        <v>5.1000000476837171</v>
      </c>
      <c r="J312" s="32">
        <f>IFERROR(ROUND((ROUNDDOWN(I312,0)*12)+IFERROR(VLOOKUP(ROUND(I312-(ROUNDDOWN(I312,0)),1),_Esperanzas!$R$5:$S$18,2,TRUE),0),0),12)</f>
        <v>61</v>
      </c>
      <c r="K312" s="28">
        <f t="shared" si="46"/>
        <v>95.800000047683724</v>
      </c>
      <c r="L312" s="28">
        <f>L311+(L315-L305)/10</f>
        <v>6.1249999523162817</v>
      </c>
      <c r="M312" s="32">
        <f>IFERROR(ROUND((ROUNDDOWN(L312,0)*12)+IFERROR(VLOOKUP(ROUND(L312-(ROUNDDOWN(L312,0)),1),_Esperanzas!$R$5:$S$18,2,TRUE),0),0),12)</f>
        <v>73</v>
      </c>
      <c r="N312" s="28">
        <f t="shared" si="45"/>
        <v>96.82499995231629</v>
      </c>
      <c r="AC312" s="30">
        <f t="shared" si="44"/>
        <v>90.7</v>
      </c>
      <c r="AD312" s="28">
        <f>AD311+(AD315-AD305)/10</f>
        <v>3.9916666746139526</v>
      </c>
      <c r="AE312" s="32">
        <f>IFERROR(ROUND((ROUNDDOWN(AD312,0)*12)+IFERROR(VLOOKUP(ROUND(AD312-(ROUNDDOWN(AD312,0)),1),_Esperanzas!$R$5:$S$18,2,TRUE),0),0),12)</f>
        <v>48</v>
      </c>
      <c r="AF312" s="28">
        <f t="shared" si="47"/>
        <v>94.691666674613955</v>
      </c>
      <c r="AG312" s="28">
        <f>AG311+(AG315-AG305)/10</f>
        <v>4.8749999523162817</v>
      </c>
      <c r="AH312" s="32">
        <f>IFERROR(ROUND((ROUNDDOWN(AG312,0)*12)+IFERROR(VLOOKUP(ROUND(AG312-(ROUNDDOWN(AG312,0)),1),_Esperanzas!$R$5:$S$18,2,TRUE),0),0),12)</f>
        <v>58</v>
      </c>
      <c r="AI312" s="28">
        <f t="shared" si="48"/>
        <v>95.57499995231629</v>
      </c>
    </row>
    <row r="313" spans="8:35" x14ac:dyDescent="0.25">
      <c r="H313" s="29">
        <f t="shared" si="43"/>
        <v>90.8</v>
      </c>
      <c r="I313" s="25">
        <f>I312+(I315-I305)/10</f>
        <v>5.066666698455812</v>
      </c>
      <c r="J313" s="31">
        <f>IFERROR(ROUND((ROUNDDOWN(I313,0)*12)+IFERROR(VLOOKUP(ROUND(I313-(ROUNDDOWN(I313,0)),1),_Esperanzas!$R$5:$S$18,2,TRUE),0),0),12)</f>
        <v>61</v>
      </c>
      <c r="K313" s="25">
        <f t="shared" si="46"/>
        <v>95.866666698455816</v>
      </c>
      <c r="L313" s="25">
        <f>L312+(L315-L305)/10</f>
        <v>6.0833333015441866</v>
      </c>
      <c r="M313" s="31">
        <f>IFERROR(ROUND((ROUNDDOWN(L313,0)*12)+IFERROR(VLOOKUP(ROUND(L313-(ROUNDDOWN(L313,0)),1),_Esperanzas!$R$5:$S$18,2,TRUE),0),0),12)</f>
        <v>73</v>
      </c>
      <c r="N313" s="26">
        <f t="shared" si="45"/>
        <v>96.883333301544184</v>
      </c>
      <c r="AC313" s="29">
        <f t="shared" si="44"/>
        <v>90.8</v>
      </c>
      <c r="AD313" s="25">
        <f>AD312+(AD315-AD305)/10</f>
        <v>3.9666666984558105</v>
      </c>
      <c r="AE313" s="31">
        <f>IFERROR(ROUND((ROUNDDOWN(AD313,0)*12)+IFERROR(VLOOKUP(ROUND(AD313-(ROUNDDOWN(AD313,0)),1),_Esperanzas!$R$5:$S$18,2,TRUE),0),0),12)</f>
        <v>48</v>
      </c>
      <c r="AF313" s="25">
        <f t="shared" si="47"/>
        <v>94.766666698455808</v>
      </c>
      <c r="AG313" s="25">
        <f>AG312+(AG315-AG305)/10</f>
        <v>4.8333333015441866</v>
      </c>
      <c r="AH313" s="31">
        <f>IFERROR(ROUND((ROUNDDOWN(AG313,0)*12)+IFERROR(VLOOKUP(ROUND(AG313-(ROUNDDOWN(AG313,0)),1),_Esperanzas!$R$5:$S$18,2,TRUE),0),0),12)</f>
        <v>57</v>
      </c>
      <c r="AI313" s="26">
        <f t="shared" si="48"/>
        <v>95.633333301544184</v>
      </c>
    </row>
    <row r="314" spans="8:35" x14ac:dyDescent="0.25">
      <c r="H314" s="30">
        <f t="shared" si="43"/>
        <v>90.9</v>
      </c>
      <c r="I314" s="28">
        <f>I313+(I315-I305)/10</f>
        <v>5.0333333492279069</v>
      </c>
      <c r="J314" s="32">
        <f>IFERROR(ROUND((ROUNDDOWN(I314,0)*12)+IFERROR(VLOOKUP(ROUND(I314-(ROUNDDOWN(I314,0)),1),_Esperanzas!$R$5:$S$18,2,TRUE),0),0),12)</f>
        <v>60</v>
      </c>
      <c r="K314" s="28">
        <f t="shared" si="46"/>
        <v>95.933333349227908</v>
      </c>
      <c r="L314" s="28">
        <f>L313+(L315-L305)/10</f>
        <v>6.0416666507720915</v>
      </c>
      <c r="M314" s="32">
        <f>IFERROR(ROUND((ROUNDDOWN(L314,0)*12)+IFERROR(VLOOKUP(ROUND(L314-(ROUNDDOWN(L314,0)),1),_Esperanzas!$R$5:$S$18,2,TRUE),0),0),12)</f>
        <v>72</v>
      </c>
      <c r="N314" s="28">
        <f t="shared" si="45"/>
        <v>96.941666650772092</v>
      </c>
      <c r="AC314" s="30">
        <f t="shared" si="44"/>
        <v>90.9</v>
      </c>
      <c r="AD314" s="28">
        <f>AD313+(AD315-AD305)/10</f>
        <v>3.9416667222976685</v>
      </c>
      <c r="AE314" s="32">
        <f>IFERROR(ROUND((ROUNDDOWN(AD314,0)*12)+IFERROR(VLOOKUP(ROUND(AD314-(ROUNDDOWN(AD314,0)),1),_Esperanzas!$R$5:$S$18,2,TRUE),0),0),12)</f>
        <v>46</v>
      </c>
      <c r="AF314" s="28">
        <f t="shared" si="47"/>
        <v>94.841666722297674</v>
      </c>
      <c r="AG314" s="28">
        <f>AG313+(AG315-AG305)/10</f>
        <v>4.7916666507720915</v>
      </c>
      <c r="AH314" s="32">
        <f>IFERROR(ROUND((ROUNDDOWN(AG314,0)*12)+IFERROR(VLOOKUP(ROUND(AG314-(ROUNDDOWN(AG314,0)),1),_Esperanzas!$R$5:$S$18,2,TRUE),0),0),12)</f>
        <v>57</v>
      </c>
      <c r="AI314" s="28">
        <f t="shared" si="48"/>
        <v>95.691666650772092</v>
      </c>
    </row>
    <row r="315" spans="8:35" x14ac:dyDescent="0.25">
      <c r="H315" s="29">
        <f t="shared" si="43"/>
        <v>91</v>
      </c>
      <c r="I315" s="25">
        <f>VLOOKUP($H315,$B$5:$F$55,2,0)</f>
        <v>5</v>
      </c>
      <c r="J315" s="31">
        <f>IFERROR(ROUND((ROUNDDOWN(I315,0)*12)+IFERROR(VLOOKUP(ROUND(I315-(ROUNDDOWN(I315,0)),1),_Esperanzas!$R$5:$S$18,2,TRUE),0),0),12)</f>
        <v>60</v>
      </c>
      <c r="K315" s="25">
        <f t="shared" si="46"/>
        <v>96</v>
      </c>
      <c r="L315" s="25">
        <f>VLOOKUP($H315,$B$5:$F$55,4,0)</f>
        <v>6</v>
      </c>
      <c r="M315" s="31">
        <f>IFERROR(ROUND((ROUNDDOWN(L315,0)*12)+IFERROR(VLOOKUP(ROUND(L315-(ROUNDDOWN(L315,0)),1),_Esperanzas!$R$5:$S$18,2,TRUE),0),0),12)</f>
        <v>72</v>
      </c>
      <c r="N315" s="26">
        <f t="shared" si="45"/>
        <v>97</v>
      </c>
      <c r="AC315" s="29">
        <f t="shared" si="44"/>
        <v>91</v>
      </c>
      <c r="AD315" s="25">
        <f>VLOOKUP($AC315,$W$5:$AA$55,2,0)</f>
        <v>3.9166667461395264</v>
      </c>
      <c r="AE315" s="31">
        <f>IFERROR(ROUND((ROUNDDOWN(AD315,0)*12)+IFERROR(VLOOKUP(ROUND(AD315-(ROUNDDOWN(AD315,0)),1),_Esperanzas!$R$5:$S$18,2,TRUE),0),0),12)</f>
        <v>46</v>
      </c>
      <c r="AF315" s="25">
        <f t="shared" si="47"/>
        <v>94.916666746139526</v>
      </c>
      <c r="AG315" s="25">
        <f>VLOOKUP($AC315,$W$5:$AA$55,4,0)</f>
        <v>4.75</v>
      </c>
      <c r="AH315" s="31">
        <f>IFERROR(ROUND((ROUNDDOWN(AG315,0)*12)+IFERROR(VLOOKUP(ROUND(AG315-(ROUNDDOWN(AG315,0)),1),_Esperanzas!$R$5:$S$18,2,TRUE),0),0),12)</f>
        <v>57</v>
      </c>
      <c r="AI315" s="26">
        <f t="shared" si="48"/>
        <v>95.75</v>
      </c>
    </row>
    <row r="316" spans="8:35" x14ac:dyDescent="0.25">
      <c r="H316" s="30">
        <f t="shared" si="43"/>
        <v>91.1</v>
      </c>
      <c r="I316" s="28">
        <f>I315+(I325-I315)/10</f>
        <v>4.9583333492279049</v>
      </c>
      <c r="J316" s="32">
        <f>IFERROR(ROUND((ROUNDDOWN(I316,0)*12)+IFERROR(VLOOKUP(ROUND(I316-(ROUNDDOWN(I316,0)),1),_Esperanzas!$R$5:$S$18,2,TRUE),0),0),12)</f>
        <v>60</v>
      </c>
      <c r="K316" s="28">
        <f t="shared" si="46"/>
        <v>96.058333349227894</v>
      </c>
      <c r="L316" s="28">
        <f>L315+(L325-L315)/10</f>
        <v>5.95</v>
      </c>
      <c r="M316" s="32">
        <f>IFERROR(ROUND((ROUNDDOWN(L316,0)*12)+IFERROR(VLOOKUP(ROUND(L316-(ROUNDDOWN(L316,0)),1),_Esperanzas!$R$5:$S$18,2,TRUE),0),0),12)</f>
        <v>72</v>
      </c>
      <c r="N316" s="28">
        <f t="shared" si="45"/>
        <v>97.05</v>
      </c>
      <c r="AC316" s="30">
        <f t="shared" si="44"/>
        <v>91.1</v>
      </c>
      <c r="AD316" s="28">
        <f>AD315+(AD325-AD315)/10</f>
        <v>3.8833333969116213</v>
      </c>
      <c r="AE316" s="32">
        <f>IFERROR(ROUND((ROUNDDOWN(AD316,0)*12)+IFERROR(VLOOKUP(ROUND(AD316-(ROUNDDOWN(AD316,0)),1),_Esperanzas!$R$5:$S$18,2,TRUE),0),0),12)</f>
        <v>46</v>
      </c>
      <c r="AF316" s="28">
        <f t="shared" si="47"/>
        <v>94.983333396911618</v>
      </c>
      <c r="AG316" s="28">
        <f>AG315+(AG325-AG315)/10</f>
        <v>4.7083333492279049</v>
      </c>
      <c r="AH316" s="32">
        <f>IFERROR(ROUND((ROUNDDOWN(AG316,0)*12)+IFERROR(VLOOKUP(ROUND(AG316-(ROUNDDOWN(AG316,0)),1),_Esperanzas!$R$5:$S$18,2,TRUE),0),0),12)</f>
        <v>56</v>
      </c>
      <c r="AI316" s="28">
        <f t="shared" si="48"/>
        <v>95.808333349227894</v>
      </c>
    </row>
    <row r="317" spans="8:35" x14ac:dyDescent="0.25">
      <c r="H317" s="29">
        <f t="shared" si="43"/>
        <v>91.2</v>
      </c>
      <c r="I317" s="25">
        <f>I316+(I325-I315)/10</f>
        <v>4.9166666984558098</v>
      </c>
      <c r="J317" s="31">
        <f>IFERROR(ROUND((ROUNDDOWN(I317,0)*12)+IFERROR(VLOOKUP(ROUND(I317-(ROUNDDOWN(I317,0)),1),_Esperanzas!$R$5:$S$18,2,TRUE),0),0),12)</f>
        <v>58</v>
      </c>
      <c r="K317" s="25">
        <f t="shared" si="46"/>
        <v>96.116666698455816</v>
      </c>
      <c r="L317" s="25">
        <f>L316+(L325-L315)/10</f>
        <v>5.9</v>
      </c>
      <c r="M317" s="31">
        <f>IFERROR(ROUND((ROUNDDOWN(L317,0)*12)+IFERROR(VLOOKUP(ROUND(L317-(ROUNDDOWN(L317,0)),1),_Esperanzas!$R$5:$S$18,2,TRUE),0),0),12)</f>
        <v>70</v>
      </c>
      <c r="N317" s="26">
        <f t="shared" si="45"/>
        <v>97.100000000000009</v>
      </c>
      <c r="AC317" s="29">
        <f t="shared" si="44"/>
        <v>91.2</v>
      </c>
      <c r="AD317" s="25">
        <f>AD316+(AD325-AD315)/10</f>
        <v>3.8500000476837162</v>
      </c>
      <c r="AE317" s="31">
        <f>IFERROR(ROUND((ROUNDDOWN(AD317,0)*12)+IFERROR(VLOOKUP(ROUND(AD317-(ROUNDDOWN(AD317,0)),1),_Esperanzas!$R$5:$S$18,2,TRUE),0),0),12)</f>
        <v>46</v>
      </c>
      <c r="AF317" s="25">
        <f t="shared" si="47"/>
        <v>95.050000047683724</v>
      </c>
      <c r="AG317" s="25">
        <f>AG316+(AG325-AG315)/10</f>
        <v>4.6666666984558098</v>
      </c>
      <c r="AH317" s="31">
        <f>IFERROR(ROUND((ROUNDDOWN(AG317,0)*12)+IFERROR(VLOOKUP(ROUND(AG317-(ROUNDDOWN(AG317,0)),1),_Esperanzas!$R$5:$S$18,2,TRUE),0),0),12)</f>
        <v>56</v>
      </c>
      <c r="AI317" s="26">
        <f t="shared" si="48"/>
        <v>95.866666698455816</v>
      </c>
    </row>
    <row r="318" spans="8:35" x14ac:dyDescent="0.25">
      <c r="H318" s="30">
        <f t="shared" si="43"/>
        <v>91.3</v>
      </c>
      <c r="I318" s="28">
        <f>I317+(I325-I315)/10</f>
        <v>4.8750000476837148</v>
      </c>
      <c r="J318" s="32">
        <f>IFERROR(ROUND((ROUNDDOWN(I318,0)*12)+IFERROR(VLOOKUP(ROUND(I318-(ROUNDDOWN(I318,0)),1),_Esperanzas!$R$5:$S$18,2,TRUE),0),0),12)</f>
        <v>58</v>
      </c>
      <c r="K318" s="28">
        <f t="shared" si="46"/>
        <v>96.17500004768371</v>
      </c>
      <c r="L318" s="28">
        <f>L317+(L325-L315)/10</f>
        <v>5.8500000000000005</v>
      </c>
      <c r="M318" s="32">
        <f>IFERROR(ROUND((ROUNDDOWN(L318,0)*12)+IFERROR(VLOOKUP(ROUND(L318-(ROUNDDOWN(L318,0)),1),_Esperanzas!$R$5:$S$18,2,TRUE),0),0),12)</f>
        <v>70</v>
      </c>
      <c r="N318" s="28">
        <f t="shared" si="45"/>
        <v>97.149999999999991</v>
      </c>
      <c r="AC318" s="30">
        <f t="shared" si="44"/>
        <v>91.3</v>
      </c>
      <c r="AD318" s="28">
        <f>AD317+(AD325-AD315)/10</f>
        <v>3.8166666984558111</v>
      </c>
      <c r="AE318" s="32">
        <f>IFERROR(ROUND((ROUNDDOWN(AD318,0)*12)+IFERROR(VLOOKUP(ROUND(AD318-(ROUNDDOWN(AD318,0)),1),_Esperanzas!$R$5:$S$18,2,TRUE),0),0),12)</f>
        <v>45</v>
      </c>
      <c r="AF318" s="28">
        <f t="shared" si="47"/>
        <v>95.116666698455802</v>
      </c>
      <c r="AG318" s="28">
        <f>AG317+(AG325-AG315)/10</f>
        <v>4.6250000476837148</v>
      </c>
      <c r="AH318" s="32">
        <f>IFERROR(ROUND((ROUNDDOWN(AG318,0)*12)+IFERROR(VLOOKUP(ROUND(AG318-(ROUNDDOWN(AG318,0)),1),_Esperanzas!$R$5:$S$18,2,TRUE),0),0),12)</f>
        <v>55</v>
      </c>
      <c r="AI318" s="28">
        <f t="shared" si="48"/>
        <v>95.92500004768371</v>
      </c>
    </row>
    <row r="319" spans="8:35" x14ac:dyDescent="0.25">
      <c r="H319" s="29">
        <f t="shared" si="43"/>
        <v>91.4</v>
      </c>
      <c r="I319" s="25">
        <f>I318+(I325-I315)/10</f>
        <v>4.8333333969116197</v>
      </c>
      <c r="J319" s="31">
        <f>IFERROR(ROUND((ROUNDDOWN(I319,0)*12)+IFERROR(VLOOKUP(ROUND(I319-(ROUNDDOWN(I319,0)),1),_Esperanzas!$R$5:$S$18,2,TRUE),0),0),12)</f>
        <v>57</v>
      </c>
      <c r="K319" s="25">
        <f t="shared" si="46"/>
        <v>96.233333396911632</v>
      </c>
      <c r="L319" s="25">
        <f>L318+(L325-L315)/10</f>
        <v>5.8000000000000007</v>
      </c>
      <c r="M319" s="31">
        <f>IFERROR(ROUND((ROUNDDOWN(L319,0)*12)+IFERROR(VLOOKUP(ROUND(L319-(ROUNDDOWN(L319,0)),1),_Esperanzas!$R$5:$S$18,2,TRUE),0),0),12)</f>
        <v>69</v>
      </c>
      <c r="N319" s="26">
        <f t="shared" si="45"/>
        <v>97.2</v>
      </c>
      <c r="AC319" s="29">
        <f t="shared" si="44"/>
        <v>91.4</v>
      </c>
      <c r="AD319" s="25">
        <f>AD318+(AD325-AD315)/10</f>
        <v>3.783333349227906</v>
      </c>
      <c r="AE319" s="31">
        <f>IFERROR(ROUND((ROUNDDOWN(AD319,0)*12)+IFERROR(VLOOKUP(ROUND(AD319-(ROUNDDOWN(AD319,0)),1),_Esperanzas!$R$5:$S$18,2,TRUE),0),0),12)</f>
        <v>45</v>
      </c>
      <c r="AF319" s="25">
        <f t="shared" si="47"/>
        <v>95.183333349227908</v>
      </c>
      <c r="AG319" s="25">
        <f>AG318+(AG325-AG315)/10</f>
        <v>4.5833333969116197</v>
      </c>
      <c r="AH319" s="31">
        <f>IFERROR(ROUND((ROUNDDOWN(AG319,0)*12)+IFERROR(VLOOKUP(ROUND(AG319-(ROUNDDOWN(AG319,0)),1),_Esperanzas!$R$5:$S$18,2,TRUE),0),0),12)</f>
        <v>55</v>
      </c>
      <c r="AI319" s="26">
        <f t="shared" si="48"/>
        <v>95.983333396911632</v>
      </c>
    </row>
    <row r="320" spans="8:35" x14ac:dyDescent="0.25">
      <c r="H320" s="30">
        <f t="shared" si="43"/>
        <v>91.5</v>
      </c>
      <c r="I320" s="28">
        <f>I319+(I325-I315)/10</f>
        <v>4.7916667461395246</v>
      </c>
      <c r="J320" s="32">
        <f>IFERROR(ROUND((ROUNDDOWN(I320,0)*12)+IFERROR(VLOOKUP(ROUND(I320-(ROUNDDOWN(I320,0)),1),_Esperanzas!$R$5:$S$18,2,TRUE),0),0),12)</f>
        <v>57</v>
      </c>
      <c r="K320" s="28">
        <f t="shared" si="46"/>
        <v>96.291666746139526</v>
      </c>
      <c r="L320" s="28">
        <f>L319+(L325-L315)/10</f>
        <v>5.7500000000000009</v>
      </c>
      <c r="M320" s="32">
        <f>IFERROR(ROUND((ROUNDDOWN(L320,0)*12)+IFERROR(VLOOKUP(ROUND(L320-(ROUNDDOWN(L320,0)),1),_Esperanzas!$R$5:$S$18,2,TRUE),0),0),12)</f>
        <v>69</v>
      </c>
      <c r="N320" s="28">
        <f t="shared" si="45"/>
        <v>97.25</v>
      </c>
      <c r="AC320" s="30">
        <f t="shared" si="44"/>
        <v>91.5</v>
      </c>
      <c r="AD320" s="28">
        <f>AD319+(AD325-AD315)/10</f>
        <v>3.7500000000000009</v>
      </c>
      <c r="AE320" s="32">
        <f>IFERROR(ROUND((ROUNDDOWN(AD320,0)*12)+IFERROR(VLOOKUP(ROUND(AD320-(ROUNDDOWN(AD320,0)),1),_Esperanzas!$R$5:$S$18,2,TRUE),0),0),12)</f>
        <v>45</v>
      </c>
      <c r="AF320" s="28">
        <f t="shared" si="47"/>
        <v>95.25</v>
      </c>
      <c r="AG320" s="28">
        <f>AG319+(AG325-AG315)/10</f>
        <v>4.5416667461395246</v>
      </c>
      <c r="AH320" s="32">
        <f>IFERROR(ROUND((ROUNDDOWN(AG320,0)*12)+IFERROR(VLOOKUP(ROUND(AG320-(ROUNDDOWN(AG320,0)),1),_Esperanzas!$R$5:$S$18,2,TRUE),0),0),12)</f>
        <v>54</v>
      </c>
      <c r="AI320" s="28">
        <f t="shared" si="48"/>
        <v>96.041666746139526</v>
      </c>
    </row>
    <row r="321" spans="8:35" x14ac:dyDescent="0.25">
      <c r="H321" s="29">
        <f t="shared" si="43"/>
        <v>91.6</v>
      </c>
      <c r="I321" s="25">
        <f>I320+(I325-I315)/10</f>
        <v>4.7500000953674295</v>
      </c>
      <c r="J321" s="31">
        <f>IFERROR(ROUND((ROUNDDOWN(I321,0)*12)+IFERROR(VLOOKUP(ROUND(I321-(ROUNDDOWN(I321,0)),1),_Esperanzas!$R$5:$S$18,2,TRUE),0),0),12)</f>
        <v>57</v>
      </c>
      <c r="K321" s="25">
        <f t="shared" si="46"/>
        <v>96.35000009536742</v>
      </c>
      <c r="L321" s="25">
        <f>L320+(L325-L315)/10</f>
        <v>5.7000000000000011</v>
      </c>
      <c r="M321" s="31">
        <f>IFERROR(ROUND((ROUNDDOWN(L321,0)*12)+IFERROR(VLOOKUP(ROUND(L321-(ROUNDDOWN(L321,0)),1),_Esperanzas!$R$5:$S$18,2,TRUE),0),0),12)</f>
        <v>68</v>
      </c>
      <c r="N321" s="26">
        <f t="shared" si="45"/>
        <v>97.3</v>
      </c>
      <c r="AC321" s="29">
        <f t="shared" si="44"/>
        <v>91.6</v>
      </c>
      <c r="AD321" s="25">
        <f>AD320+(AD325-AD315)/10</f>
        <v>3.7166666507720958</v>
      </c>
      <c r="AE321" s="31">
        <f>IFERROR(ROUND((ROUNDDOWN(AD321,0)*12)+IFERROR(VLOOKUP(ROUND(AD321-(ROUNDDOWN(AD321,0)),1),_Esperanzas!$R$5:$S$18,2,TRUE),0),0),12)</f>
        <v>44</v>
      </c>
      <c r="AF321" s="25">
        <f t="shared" si="47"/>
        <v>95.316666650772092</v>
      </c>
      <c r="AG321" s="25">
        <f>AG320+(AG325-AG315)/10</f>
        <v>4.5000000953674295</v>
      </c>
      <c r="AH321" s="31">
        <f>IFERROR(ROUND((ROUNDDOWN(AG321,0)*12)+IFERROR(VLOOKUP(ROUND(AG321-(ROUNDDOWN(AG321,0)),1),_Esperanzas!$R$5:$S$18,2,TRUE),0),0),12)</f>
        <v>54</v>
      </c>
      <c r="AI321" s="26">
        <f t="shared" si="48"/>
        <v>96.10000009536742</v>
      </c>
    </row>
    <row r="322" spans="8:35" x14ac:dyDescent="0.25">
      <c r="H322" s="30">
        <f t="shared" si="43"/>
        <v>91.7</v>
      </c>
      <c r="I322" s="28">
        <f>I321+(I325-I315)/10</f>
        <v>4.7083334445953344</v>
      </c>
      <c r="J322" s="32">
        <f>IFERROR(ROUND((ROUNDDOWN(I322,0)*12)+IFERROR(VLOOKUP(ROUND(I322-(ROUNDDOWN(I322,0)),1),_Esperanzas!$R$5:$S$18,2,TRUE),0),0),12)</f>
        <v>56</v>
      </c>
      <c r="K322" s="28">
        <f t="shared" si="46"/>
        <v>96.408333444595343</v>
      </c>
      <c r="L322" s="28">
        <f>L321+(L325-L315)/10</f>
        <v>5.6500000000000012</v>
      </c>
      <c r="M322" s="32">
        <f>IFERROR(ROUND((ROUNDDOWN(L322,0)*12)+IFERROR(VLOOKUP(ROUND(L322-(ROUNDDOWN(L322,0)),1),_Esperanzas!$R$5:$S$18,2,TRUE),0),0),12)</f>
        <v>68</v>
      </c>
      <c r="N322" s="28">
        <f t="shared" si="45"/>
        <v>97.350000000000009</v>
      </c>
      <c r="AC322" s="30">
        <f t="shared" si="44"/>
        <v>91.7</v>
      </c>
      <c r="AD322" s="28">
        <f>AD321+(AD325-AD315)/10</f>
        <v>3.6833333015441907</v>
      </c>
      <c r="AE322" s="32">
        <f>IFERROR(ROUND((ROUNDDOWN(AD322,0)*12)+IFERROR(VLOOKUP(ROUND(AD322-(ROUNDDOWN(AD322,0)),1),_Esperanzas!$R$5:$S$18,2,TRUE),0),0),12)</f>
        <v>44</v>
      </c>
      <c r="AF322" s="28">
        <f t="shared" si="47"/>
        <v>95.383333301544198</v>
      </c>
      <c r="AG322" s="28">
        <f>AG321+(AG325-AG315)/10</f>
        <v>4.4583334445953344</v>
      </c>
      <c r="AH322" s="32">
        <f>IFERROR(ROUND((ROUNDDOWN(AG322,0)*12)+IFERROR(VLOOKUP(ROUND(AG322-(ROUNDDOWN(AG322,0)),1),_Esperanzas!$R$5:$S$18,2,TRUE),0),0),12)</f>
        <v>54</v>
      </c>
      <c r="AI322" s="28">
        <f t="shared" si="48"/>
        <v>96.158333444595343</v>
      </c>
    </row>
    <row r="323" spans="8:35" x14ac:dyDescent="0.25">
      <c r="H323" s="29">
        <f t="shared" si="43"/>
        <v>91.8</v>
      </c>
      <c r="I323" s="25">
        <f>I322+(I325-I315)/10</f>
        <v>4.6666667938232393</v>
      </c>
      <c r="J323" s="31">
        <f>IFERROR(ROUND((ROUNDDOWN(I323,0)*12)+IFERROR(VLOOKUP(ROUND(I323-(ROUNDDOWN(I323,0)),1),_Esperanzas!$R$5:$S$18,2,TRUE),0),0),12)</f>
        <v>56</v>
      </c>
      <c r="K323" s="25">
        <f t="shared" si="46"/>
        <v>96.466666793823237</v>
      </c>
      <c r="L323" s="25">
        <f>L322+(L325-L315)/10</f>
        <v>5.6000000000000014</v>
      </c>
      <c r="M323" s="31">
        <f>IFERROR(ROUND((ROUNDDOWN(L323,0)*12)+IFERROR(VLOOKUP(ROUND(L323-(ROUNDDOWN(L323,0)),1),_Esperanzas!$R$5:$S$18,2,TRUE),0),0),12)</f>
        <v>67</v>
      </c>
      <c r="N323" s="26">
        <f t="shared" si="45"/>
        <v>97.4</v>
      </c>
      <c r="AC323" s="29">
        <f t="shared" si="44"/>
        <v>91.8</v>
      </c>
      <c r="AD323" s="25">
        <f>AD322+(AD325-AD315)/10</f>
        <v>3.6499999523162856</v>
      </c>
      <c r="AE323" s="31">
        <f>IFERROR(ROUND((ROUNDDOWN(AD323,0)*12)+IFERROR(VLOOKUP(ROUND(AD323-(ROUNDDOWN(AD323,0)),1),_Esperanzas!$R$5:$S$18,2,TRUE),0),0),12)</f>
        <v>43</v>
      </c>
      <c r="AF323" s="25">
        <f t="shared" si="47"/>
        <v>95.44999995231629</v>
      </c>
      <c r="AG323" s="25">
        <f>AG322+(AG325-AG315)/10</f>
        <v>4.4166667938232393</v>
      </c>
      <c r="AH323" s="31">
        <f>IFERROR(ROUND((ROUNDDOWN(AG323,0)*12)+IFERROR(VLOOKUP(ROUND(AG323-(ROUNDDOWN(AG323,0)),1),_Esperanzas!$R$5:$S$18,2,TRUE),0),0),12)</f>
        <v>52</v>
      </c>
      <c r="AI323" s="26">
        <f t="shared" si="48"/>
        <v>96.216666793823237</v>
      </c>
    </row>
    <row r="324" spans="8:35" x14ac:dyDescent="0.25">
      <c r="H324" s="30">
        <f t="shared" si="43"/>
        <v>91.9</v>
      </c>
      <c r="I324" s="28">
        <f>I323+(I325-I315)/10</f>
        <v>4.6250001430511443</v>
      </c>
      <c r="J324" s="32">
        <f>IFERROR(ROUND((ROUNDDOWN(I324,0)*12)+IFERROR(VLOOKUP(ROUND(I324-(ROUNDDOWN(I324,0)),1),_Esperanzas!$R$5:$S$18,2,TRUE),0),0),12)</f>
        <v>55</v>
      </c>
      <c r="K324" s="28">
        <f t="shared" si="46"/>
        <v>96.525000143051145</v>
      </c>
      <c r="L324" s="28">
        <f>L323+(L325-L315)/10</f>
        <v>5.5500000000000016</v>
      </c>
      <c r="M324" s="32">
        <f>IFERROR(ROUND((ROUNDDOWN(L324,0)*12)+IFERROR(VLOOKUP(ROUND(L324-(ROUNDDOWN(L324,0)),1),_Esperanzas!$R$5:$S$18,2,TRUE),0),0),12)</f>
        <v>67</v>
      </c>
      <c r="N324" s="28">
        <f t="shared" si="45"/>
        <v>97.45</v>
      </c>
      <c r="AC324" s="30">
        <f t="shared" si="44"/>
        <v>91.9</v>
      </c>
      <c r="AD324" s="28">
        <f>AD323+(AD325-AD315)/10</f>
        <v>3.6166666030883805</v>
      </c>
      <c r="AE324" s="32">
        <f>IFERROR(ROUND((ROUNDDOWN(AD324,0)*12)+IFERROR(VLOOKUP(ROUND(AD324-(ROUNDDOWN(AD324,0)),1),_Esperanzas!$R$5:$S$18,2,TRUE),0),0),12)</f>
        <v>43</v>
      </c>
      <c r="AF324" s="28">
        <f t="shared" si="47"/>
        <v>95.516666603088382</v>
      </c>
      <c r="AG324" s="28">
        <f>AG323+(AG325-AG315)/10</f>
        <v>4.3750001430511443</v>
      </c>
      <c r="AH324" s="32">
        <f>IFERROR(ROUND((ROUNDDOWN(AG324,0)*12)+IFERROR(VLOOKUP(ROUND(AG324-(ROUNDDOWN(AG324,0)),1),_Esperanzas!$R$5:$S$18,2,TRUE),0),0),12)</f>
        <v>52</v>
      </c>
      <c r="AI324" s="28">
        <f t="shared" si="48"/>
        <v>96.275000143051145</v>
      </c>
    </row>
    <row r="325" spans="8:35" x14ac:dyDescent="0.25">
      <c r="H325" s="29">
        <f t="shared" si="43"/>
        <v>92</v>
      </c>
      <c r="I325" s="25">
        <f>VLOOKUP($H325,$B$5:$F$55,2,0)</f>
        <v>4.5833334922790527</v>
      </c>
      <c r="J325" s="31">
        <f>IFERROR(ROUND((ROUNDDOWN(I325,0)*12)+IFERROR(VLOOKUP(ROUND(I325-(ROUNDDOWN(I325,0)),1),_Esperanzas!$R$5:$S$18,2,TRUE),0),0),12)</f>
        <v>55</v>
      </c>
      <c r="K325" s="25">
        <f t="shared" si="46"/>
        <v>96.583333492279053</v>
      </c>
      <c r="L325" s="25">
        <f>VLOOKUP($H325,$B$5:$F$55,4,0)</f>
        <v>5.5</v>
      </c>
      <c r="M325" s="31">
        <f>IFERROR(ROUND((ROUNDDOWN(L325,0)*12)+IFERROR(VLOOKUP(ROUND(L325-(ROUNDDOWN(L325,0)),1),_Esperanzas!$R$5:$S$18,2,TRUE),0),0),12)</f>
        <v>66</v>
      </c>
      <c r="N325" s="26">
        <f t="shared" si="45"/>
        <v>97.5</v>
      </c>
      <c r="AC325" s="29">
        <f t="shared" si="44"/>
        <v>92</v>
      </c>
      <c r="AD325" s="25">
        <f>VLOOKUP($AC325,$W$5:$AA$55,2,0)</f>
        <v>3.5833332538604736</v>
      </c>
      <c r="AE325" s="31">
        <f>IFERROR(ROUND((ROUNDDOWN(AD325,0)*12)+IFERROR(VLOOKUP(ROUND(AD325-(ROUNDDOWN(AD325,0)),1),_Esperanzas!$R$5:$S$18,2,TRUE),0),0),12)</f>
        <v>43</v>
      </c>
      <c r="AF325" s="25">
        <f t="shared" si="47"/>
        <v>95.583333253860474</v>
      </c>
      <c r="AG325" s="25">
        <f>VLOOKUP($AC325,$W$5:$AA$55,4,0)</f>
        <v>4.3333334922790527</v>
      </c>
      <c r="AH325" s="31">
        <f>IFERROR(ROUND((ROUNDDOWN(AG325,0)*12)+IFERROR(VLOOKUP(ROUND(AG325-(ROUNDDOWN(AG325,0)),1),_Esperanzas!$R$5:$S$18,2,TRUE),0),0),12)</f>
        <v>51</v>
      </c>
      <c r="AI325" s="26">
        <f t="shared" si="48"/>
        <v>96.333333492279053</v>
      </c>
    </row>
    <row r="326" spans="8:35" x14ac:dyDescent="0.25">
      <c r="H326" s="30">
        <f t="shared" si="43"/>
        <v>92.1</v>
      </c>
      <c r="I326" s="28">
        <f>I325+(I335-I325)/10</f>
        <v>4.5500001430511476</v>
      </c>
      <c r="J326" s="32">
        <f>IFERROR(ROUND((ROUNDDOWN(I326,0)*12)+IFERROR(VLOOKUP(ROUND(I326-(ROUNDDOWN(I326,0)),1),_Esperanzas!$R$5:$S$18,2,TRUE),0),0),12)</f>
        <v>55</v>
      </c>
      <c r="K326" s="28">
        <f t="shared" si="46"/>
        <v>96.650000143051145</v>
      </c>
      <c r="L326" s="28">
        <f>L325+(L335-L325)/10</f>
        <v>5.4583333492279049</v>
      </c>
      <c r="M326" s="32">
        <f>IFERROR(ROUND((ROUNDDOWN(L326,0)*12)+IFERROR(VLOOKUP(ROUND(L326-(ROUNDDOWN(L326,0)),1),_Esperanzas!$R$5:$S$18,2,TRUE),0),0),12)</f>
        <v>66</v>
      </c>
      <c r="N326" s="28">
        <f t="shared" si="45"/>
        <v>97.558333349227894</v>
      </c>
      <c r="AC326" s="30">
        <f t="shared" si="44"/>
        <v>92.1</v>
      </c>
      <c r="AD326" s="28">
        <f>AD325+(AD335-AD325)/10</f>
        <v>3.5583332538604737</v>
      </c>
      <c r="AE326" s="32">
        <f>IFERROR(ROUND((ROUNDDOWN(AD326,0)*12)+IFERROR(VLOOKUP(ROUND(AD326-(ROUNDDOWN(AD326,0)),1),_Esperanzas!$R$5:$S$18,2,TRUE),0),0),12)</f>
        <v>43</v>
      </c>
      <c r="AF326" s="28">
        <f t="shared" si="47"/>
        <v>95.658333253860462</v>
      </c>
      <c r="AG326" s="28">
        <f>AG325+(AG335-AG325)/10</f>
        <v>4.3000001430511476</v>
      </c>
      <c r="AH326" s="32">
        <f>IFERROR(ROUND((ROUNDDOWN(AG326,0)*12)+IFERROR(VLOOKUP(ROUND(AG326-(ROUNDDOWN(AG326,0)),1),_Esperanzas!$R$5:$S$18,2,TRUE),0),0),12)</f>
        <v>51</v>
      </c>
      <c r="AI326" s="28">
        <f t="shared" si="48"/>
        <v>96.400000143051145</v>
      </c>
    </row>
    <row r="327" spans="8:35" x14ac:dyDescent="0.25">
      <c r="H327" s="29">
        <f t="shared" ref="H327:H390" si="49">ROUND(H326+0.1,1)</f>
        <v>92.2</v>
      </c>
      <c r="I327" s="25">
        <f>I326+(I335-I325)/10</f>
        <v>4.5166667938232425</v>
      </c>
      <c r="J327" s="31">
        <f>IFERROR(ROUND((ROUNDDOWN(I327,0)*12)+IFERROR(VLOOKUP(ROUND(I327-(ROUNDDOWN(I327,0)),1),_Esperanzas!$R$5:$S$18,2,TRUE),0),0),12)</f>
        <v>54</v>
      </c>
      <c r="K327" s="25">
        <f t="shared" si="46"/>
        <v>96.716666793823251</v>
      </c>
      <c r="L327" s="25">
        <f>L326+(L335-L325)/10</f>
        <v>5.4166666984558098</v>
      </c>
      <c r="M327" s="31">
        <f>IFERROR(ROUND((ROUNDDOWN(L327,0)*12)+IFERROR(VLOOKUP(ROUND(L327-(ROUNDDOWN(L327,0)),1),_Esperanzas!$R$5:$S$18,2,TRUE),0),0),12)</f>
        <v>64</v>
      </c>
      <c r="N327" s="26">
        <f t="shared" si="45"/>
        <v>97.616666698455816</v>
      </c>
      <c r="AC327" s="29">
        <f t="shared" ref="AC327:AC390" si="50">ROUND(AC326+0.1,1)</f>
        <v>92.2</v>
      </c>
      <c r="AD327" s="25">
        <f>AD326+(AD335-AD325)/10</f>
        <v>3.5333332538604738</v>
      </c>
      <c r="AE327" s="31">
        <f>IFERROR(ROUND((ROUNDDOWN(AD327,0)*12)+IFERROR(VLOOKUP(ROUND(AD327-(ROUNDDOWN(AD327,0)),1),_Esperanzas!$R$5:$S$18,2,TRUE),0),0),12)</f>
        <v>42</v>
      </c>
      <c r="AF327" s="25">
        <f t="shared" si="47"/>
        <v>95.733333253860479</v>
      </c>
      <c r="AG327" s="25">
        <f>AG326+(AG335-AG325)/10</f>
        <v>4.2666667938232425</v>
      </c>
      <c r="AH327" s="31">
        <f>IFERROR(ROUND((ROUNDDOWN(AG327,0)*12)+IFERROR(VLOOKUP(ROUND(AG327-(ROUNDDOWN(AG327,0)),1),_Esperanzas!$R$5:$S$18,2,TRUE),0),0),12)</f>
        <v>51</v>
      </c>
      <c r="AI327" s="26">
        <f t="shared" si="48"/>
        <v>96.466666793823251</v>
      </c>
    </row>
    <row r="328" spans="8:35" x14ac:dyDescent="0.25">
      <c r="H328" s="30">
        <f t="shared" si="49"/>
        <v>92.3</v>
      </c>
      <c r="I328" s="28">
        <f>I327+(I335-I325)/10</f>
        <v>4.4833334445953374</v>
      </c>
      <c r="J328" s="32">
        <f>IFERROR(ROUND((ROUNDDOWN(I328,0)*12)+IFERROR(VLOOKUP(ROUND(I328-(ROUNDDOWN(I328,0)),1),_Esperanzas!$R$5:$S$18,2,TRUE),0),0),12)</f>
        <v>54</v>
      </c>
      <c r="K328" s="28">
        <f t="shared" si="46"/>
        <v>96.783333444595328</v>
      </c>
      <c r="L328" s="28">
        <f>L327+(L335-L325)/10</f>
        <v>5.3750000476837148</v>
      </c>
      <c r="M328" s="32">
        <f>IFERROR(ROUND((ROUNDDOWN(L328,0)*12)+IFERROR(VLOOKUP(ROUND(L328-(ROUNDDOWN(L328,0)),1),_Esperanzas!$R$5:$S$18,2,TRUE),0),0),12)</f>
        <v>64</v>
      </c>
      <c r="N328" s="28">
        <f t="shared" si="45"/>
        <v>97.67500004768371</v>
      </c>
      <c r="AC328" s="30">
        <f t="shared" si="50"/>
        <v>92.3</v>
      </c>
      <c r="AD328" s="28">
        <f>AD327+(AD335-AD325)/10</f>
        <v>3.5083332538604739</v>
      </c>
      <c r="AE328" s="32">
        <f>IFERROR(ROUND((ROUNDDOWN(AD328,0)*12)+IFERROR(VLOOKUP(ROUND(AD328-(ROUNDDOWN(AD328,0)),1),_Esperanzas!$R$5:$S$18,2,TRUE),0),0),12)</f>
        <v>42</v>
      </c>
      <c r="AF328" s="28">
        <f t="shared" si="47"/>
        <v>95.808333253860468</v>
      </c>
      <c r="AG328" s="28">
        <f>AG327+(AG335-AG325)/10</f>
        <v>4.2333334445953374</v>
      </c>
      <c r="AH328" s="32">
        <f>IFERROR(ROUND((ROUNDDOWN(AG328,0)*12)+IFERROR(VLOOKUP(ROUND(AG328-(ROUNDDOWN(AG328,0)),1),_Esperanzas!$R$5:$S$18,2,TRUE),0),0),12)</f>
        <v>50</v>
      </c>
      <c r="AI328" s="28">
        <f t="shared" si="48"/>
        <v>96.533333444595328</v>
      </c>
    </row>
    <row r="329" spans="8:35" x14ac:dyDescent="0.25">
      <c r="H329" s="29">
        <f t="shared" si="49"/>
        <v>92.4</v>
      </c>
      <c r="I329" s="25">
        <f>I328+(I335-I325)/10</f>
        <v>4.4500000953674324</v>
      </c>
      <c r="J329" s="31">
        <f>IFERROR(ROUND((ROUNDDOWN(I329,0)*12)+IFERROR(VLOOKUP(ROUND(I329-(ROUNDDOWN(I329,0)),1),_Esperanzas!$R$5:$S$18,2,TRUE),0),0),12)</f>
        <v>54</v>
      </c>
      <c r="K329" s="25">
        <f t="shared" si="46"/>
        <v>96.850000095367434</v>
      </c>
      <c r="L329" s="25">
        <f>L328+(L335-L325)/10</f>
        <v>5.3333333969116197</v>
      </c>
      <c r="M329" s="31">
        <f>IFERROR(ROUND((ROUNDDOWN(L329,0)*12)+IFERROR(VLOOKUP(ROUND(L329-(ROUNDDOWN(L329,0)),1),_Esperanzas!$R$5:$S$18,2,TRUE),0),0),12)</f>
        <v>63</v>
      </c>
      <c r="N329" s="26">
        <f t="shared" ref="N329:N392" si="51">L329+H329</f>
        <v>97.733333396911632</v>
      </c>
      <c r="AC329" s="29">
        <f t="shared" si="50"/>
        <v>92.4</v>
      </c>
      <c r="AD329" s="25">
        <f>AD328+(AD335-AD325)/10</f>
        <v>3.483333253860474</v>
      </c>
      <c r="AE329" s="31">
        <f>IFERROR(ROUND((ROUNDDOWN(AD329,0)*12)+IFERROR(VLOOKUP(ROUND(AD329-(ROUNDDOWN(AD329,0)),1),_Esperanzas!$R$5:$S$18,2,TRUE),0),0),12)</f>
        <v>42</v>
      </c>
      <c r="AF329" s="25">
        <f t="shared" si="47"/>
        <v>95.883333253860485</v>
      </c>
      <c r="AG329" s="25">
        <f>AG328+(AG335-AG325)/10</f>
        <v>4.2000000953674324</v>
      </c>
      <c r="AH329" s="31">
        <f>IFERROR(ROUND((ROUNDDOWN(AG329,0)*12)+IFERROR(VLOOKUP(ROUND(AG329-(ROUNDDOWN(AG329,0)),1),_Esperanzas!$R$5:$S$18,2,TRUE),0),0),12)</f>
        <v>50</v>
      </c>
      <c r="AI329" s="26">
        <f t="shared" si="48"/>
        <v>96.600000095367434</v>
      </c>
    </row>
    <row r="330" spans="8:35" x14ac:dyDescent="0.25">
      <c r="H330" s="30">
        <f t="shared" si="49"/>
        <v>92.5</v>
      </c>
      <c r="I330" s="28">
        <f>I329+(I335-I325)/10</f>
        <v>4.4166667461395273</v>
      </c>
      <c r="J330" s="32">
        <f>IFERROR(ROUND((ROUNDDOWN(I330,0)*12)+IFERROR(VLOOKUP(ROUND(I330-(ROUNDDOWN(I330,0)),1),_Esperanzas!$R$5:$S$18,2,TRUE),0),0),12)</f>
        <v>52</v>
      </c>
      <c r="K330" s="28">
        <f t="shared" si="46"/>
        <v>96.916666746139526</v>
      </c>
      <c r="L330" s="28">
        <f>L329+(L335-L325)/10</f>
        <v>5.2916667461395246</v>
      </c>
      <c r="M330" s="32">
        <f>IFERROR(ROUND((ROUNDDOWN(L330,0)*12)+IFERROR(VLOOKUP(ROUND(L330-(ROUNDDOWN(L330,0)),1),_Esperanzas!$R$5:$S$18,2,TRUE),0),0),12)</f>
        <v>63</v>
      </c>
      <c r="N330" s="28">
        <f t="shared" si="51"/>
        <v>97.791666746139526</v>
      </c>
      <c r="AC330" s="30">
        <f t="shared" si="50"/>
        <v>92.5</v>
      </c>
      <c r="AD330" s="28">
        <f>AD329+(AD335-AD325)/10</f>
        <v>3.4583332538604741</v>
      </c>
      <c r="AE330" s="32">
        <f>IFERROR(ROUND((ROUNDDOWN(AD330,0)*12)+IFERROR(VLOOKUP(ROUND(AD330-(ROUNDDOWN(AD330,0)),1),_Esperanzas!$R$5:$S$18,2,TRUE),0),0),12)</f>
        <v>42</v>
      </c>
      <c r="AF330" s="28">
        <f t="shared" si="47"/>
        <v>95.958333253860474</v>
      </c>
      <c r="AG330" s="28">
        <f>AG329+(AG335-AG325)/10</f>
        <v>4.1666667461395273</v>
      </c>
      <c r="AH330" s="32">
        <f>IFERROR(ROUND((ROUNDDOWN(AG330,0)*12)+IFERROR(VLOOKUP(ROUND(AG330-(ROUNDDOWN(AG330,0)),1),_Esperanzas!$R$5:$S$18,2,TRUE),0),0),12)</f>
        <v>50</v>
      </c>
      <c r="AI330" s="28">
        <f t="shared" si="48"/>
        <v>96.666666746139526</v>
      </c>
    </row>
    <row r="331" spans="8:35" x14ac:dyDescent="0.25">
      <c r="H331" s="29">
        <f t="shared" si="49"/>
        <v>92.6</v>
      </c>
      <c r="I331" s="25">
        <f>I330+(I335-I325)/10</f>
        <v>4.3833333969116222</v>
      </c>
      <c r="J331" s="31">
        <f>IFERROR(ROUND((ROUNDDOWN(I331,0)*12)+IFERROR(VLOOKUP(ROUND(I331-(ROUNDDOWN(I331,0)),1),_Esperanzas!$R$5:$S$18,2,TRUE),0),0),12)</f>
        <v>52</v>
      </c>
      <c r="K331" s="25">
        <f t="shared" si="46"/>
        <v>96.983333396911618</v>
      </c>
      <c r="L331" s="25">
        <f>L330+(L335-L325)/10</f>
        <v>5.2500000953674295</v>
      </c>
      <c r="M331" s="31">
        <f>IFERROR(ROUND((ROUNDDOWN(L331,0)*12)+IFERROR(VLOOKUP(ROUND(L331-(ROUNDDOWN(L331,0)),1),_Esperanzas!$R$5:$S$18,2,TRUE),0),0),12)</f>
        <v>63</v>
      </c>
      <c r="N331" s="26">
        <f t="shared" si="51"/>
        <v>97.85000009536742</v>
      </c>
      <c r="AC331" s="29">
        <f t="shared" si="50"/>
        <v>92.6</v>
      </c>
      <c r="AD331" s="25">
        <f>AD330+(AD335-AD325)/10</f>
        <v>3.4333332538604742</v>
      </c>
      <c r="AE331" s="31">
        <f>IFERROR(ROUND((ROUNDDOWN(AD331,0)*12)+IFERROR(VLOOKUP(ROUND(AD331-(ROUNDDOWN(AD331,0)),1),_Esperanzas!$R$5:$S$18,2,TRUE),0),0),12)</f>
        <v>40</v>
      </c>
      <c r="AF331" s="25">
        <f t="shared" si="47"/>
        <v>96.033333253860462</v>
      </c>
      <c r="AG331" s="25">
        <f>AG330+(AG335-AG325)/10</f>
        <v>4.1333333969116222</v>
      </c>
      <c r="AH331" s="31">
        <f>IFERROR(ROUND((ROUNDDOWN(AG331,0)*12)+IFERROR(VLOOKUP(ROUND(AG331-(ROUNDDOWN(AG331,0)),1),_Esperanzas!$R$5:$S$18,2,TRUE),0),0),12)</f>
        <v>49</v>
      </c>
      <c r="AI331" s="26">
        <f t="shared" si="48"/>
        <v>96.733333396911618</v>
      </c>
    </row>
    <row r="332" spans="8:35" x14ac:dyDescent="0.25">
      <c r="H332" s="30">
        <f t="shared" si="49"/>
        <v>92.7</v>
      </c>
      <c r="I332" s="28">
        <f>I331+(I335-I325)/10</f>
        <v>4.3500000476837171</v>
      </c>
      <c r="J332" s="32">
        <f>IFERROR(ROUND((ROUNDDOWN(I332,0)*12)+IFERROR(VLOOKUP(ROUND(I332-(ROUNDDOWN(I332,0)),1),_Esperanzas!$R$5:$S$18,2,TRUE),0),0),12)</f>
        <v>52</v>
      </c>
      <c r="K332" s="28">
        <f t="shared" si="46"/>
        <v>97.050000047683724</v>
      </c>
      <c r="L332" s="28">
        <f>L331+(L335-L325)/10</f>
        <v>5.2083334445953344</v>
      </c>
      <c r="M332" s="32">
        <f>IFERROR(ROUND((ROUNDDOWN(L332,0)*12)+IFERROR(VLOOKUP(ROUND(L332-(ROUNDDOWN(L332,0)),1),_Esperanzas!$R$5:$S$18,2,TRUE),0),0),12)</f>
        <v>62</v>
      </c>
      <c r="N332" s="28">
        <f t="shared" si="51"/>
        <v>97.908333444595343</v>
      </c>
      <c r="AC332" s="30">
        <f t="shared" si="50"/>
        <v>92.7</v>
      </c>
      <c r="AD332" s="28">
        <f>AD331+(AD335-AD325)/10</f>
        <v>3.4083332538604743</v>
      </c>
      <c r="AE332" s="32">
        <f>IFERROR(ROUND((ROUNDDOWN(AD332,0)*12)+IFERROR(VLOOKUP(ROUND(AD332-(ROUNDDOWN(AD332,0)),1),_Esperanzas!$R$5:$S$18,2,TRUE),0),0),12)</f>
        <v>40</v>
      </c>
      <c r="AF332" s="28">
        <f t="shared" si="47"/>
        <v>96.108333253860479</v>
      </c>
      <c r="AG332" s="28">
        <f>AG331+(AG335-AG325)/10</f>
        <v>4.1000000476837171</v>
      </c>
      <c r="AH332" s="32">
        <f>IFERROR(ROUND((ROUNDDOWN(AG332,0)*12)+IFERROR(VLOOKUP(ROUND(AG332-(ROUNDDOWN(AG332,0)),1),_Esperanzas!$R$5:$S$18,2,TRUE),0),0),12)</f>
        <v>49</v>
      </c>
      <c r="AI332" s="28">
        <f t="shared" si="48"/>
        <v>96.800000047683724</v>
      </c>
    </row>
    <row r="333" spans="8:35" x14ac:dyDescent="0.25">
      <c r="H333" s="29">
        <f t="shared" si="49"/>
        <v>92.8</v>
      </c>
      <c r="I333" s="25">
        <f>I332+(I335-I325)/10</f>
        <v>4.316666698455812</v>
      </c>
      <c r="J333" s="31">
        <f>IFERROR(ROUND((ROUNDDOWN(I333,0)*12)+IFERROR(VLOOKUP(ROUND(I333-(ROUNDDOWN(I333,0)),1),_Esperanzas!$R$5:$S$18,2,TRUE),0),0),12)</f>
        <v>51</v>
      </c>
      <c r="K333" s="25">
        <f t="shared" si="46"/>
        <v>97.116666698455816</v>
      </c>
      <c r="L333" s="25">
        <f>L332+(L335-L325)/10</f>
        <v>5.1666667938232393</v>
      </c>
      <c r="M333" s="31">
        <f>IFERROR(ROUND((ROUNDDOWN(L333,0)*12)+IFERROR(VLOOKUP(ROUND(L333-(ROUNDDOWN(L333,0)),1),_Esperanzas!$R$5:$S$18,2,TRUE),0),0),12)</f>
        <v>62</v>
      </c>
      <c r="N333" s="26">
        <f t="shared" si="51"/>
        <v>97.966666793823237</v>
      </c>
      <c r="AC333" s="29">
        <f t="shared" si="50"/>
        <v>92.8</v>
      </c>
      <c r="AD333" s="25">
        <f>AD332+(AD335-AD325)/10</f>
        <v>3.3833332538604743</v>
      </c>
      <c r="AE333" s="31">
        <f>IFERROR(ROUND((ROUNDDOWN(AD333,0)*12)+IFERROR(VLOOKUP(ROUND(AD333-(ROUNDDOWN(AD333,0)),1),_Esperanzas!$R$5:$S$18,2,TRUE),0),0),12)</f>
        <v>40</v>
      </c>
      <c r="AF333" s="25">
        <f t="shared" si="47"/>
        <v>96.183333253860468</v>
      </c>
      <c r="AG333" s="25">
        <f>AG332+(AG335-AG325)/10</f>
        <v>4.066666698455812</v>
      </c>
      <c r="AH333" s="31">
        <f>IFERROR(ROUND((ROUNDDOWN(AG333,0)*12)+IFERROR(VLOOKUP(ROUND(AG333-(ROUNDDOWN(AG333,0)),1),_Esperanzas!$R$5:$S$18,2,TRUE),0),0),12)</f>
        <v>49</v>
      </c>
      <c r="AI333" s="26">
        <f t="shared" si="48"/>
        <v>96.866666698455816</v>
      </c>
    </row>
    <row r="334" spans="8:35" x14ac:dyDescent="0.25">
      <c r="H334" s="30">
        <f t="shared" si="49"/>
        <v>92.9</v>
      </c>
      <c r="I334" s="28">
        <f>I333+(I335-I325)/10</f>
        <v>4.2833333492279069</v>
      </c>
      <c r="J334" s="32">
        <f>IFERROR(ROUND((ROUNDDOWN(I334,0)*12)+IFERROR(VLOOKUP(ROUND(I334-(ROUNDDOWN(I334,0)),1),_Esperanzas!$R$5:$S$18,2,TRUE),0),0),12)</f>
        <v>51</v>
      </c>
      <c r="K334" s="28">
        <f t="shared" si="46"/>
        <v>97.183333349227908</v>
      </c>
      <c r="L334" s="28">
        <f>L333+(L335-L325)/10</f>
        <v>5.1250001430511443</v>
      </c>
      <c r="M334" s="32">
        <f>IFERROR(ROUND((ROUNDDOWN(L334,0)*12)+IFERROR(VLOOKUP(ROUND(L334-(ROUNDDOWN(L334,0)),1),_Esperanzas!$R$5:$S$18,2,TRUE),0),0),12)</f>
        <v>61</v>
      </c>
      <c r="N334" s="28">
        <f t="shared" si="51"/>
        <v>98.025000143051145</v>
      </c>
      <c r="AC334" s="30">
        <f t="shared" si="50"/>
        <v>92.9</v>
      </c>
      <c r="AD334" s="28">
        <f>AD333+(AD335-AD325)/10</f>
        <v>3.3583332538604744</v>
      </c>
      <c r="AE334" s="32">
        <f>IFERROR(ROUND((ROUNDDOWN(AD334,0)*12)+IFERROR(VLOOKUP(ROUND(AD334-(ROUNDDOWN(AD334,0)),1),_Esperanzas!$R$5:$S$18,2,TRUE),0),0),12)</f>
        <v>40</v>
      </c>
      <c r="AF334" s="28">
        <f t="shared" si="47"/>
        <v>96.258333253860485</v>
      </c>
      <c r="AG334" s="28">
        <f>AG333+(AG335-AG325)/10</f>
        <v>4.0333333492279069</v>
      </c>
      <c r="AH334" s="32">
        <f>IFERROR(ROUND((ROUNDDOWN(AG334,0)*12)+IFERROR(VLOOKUP(ROUND(AG334-(ROUNDDOWN(AG334,0)),1),_Esperanzas!$R$5:$S$18,2,TRUE),0),0),12)</f>
        <v>48</v>
      </c>
      <c r="AI334" s="28">
        <f t="shared" si="48"/>
        <v>96.933333349227908</v>
      </c>
    </row>
    <row r="335" spans="8:35" x14ac:dyDescent="0.25">
      <c r="H335" s="29">
        <f t="shared" si="49"/>
        <v>93</v>
      </c>
      <c r="I335" s="25">
        <f>VLOOKUP($H335,$B$5:$F$55,2,0)</f>
        <v>4.25</v>
      </c>
      <c r="J335" s="31">
        <f>IFERROR(ROUND((ROUNDDOWN(I335,0)*12)+IFERROR(VLOOKUP(ROUND(I335-(ROUNDDOWN(I335,0)),1),_Esperanzas!$R$5:$S$18,2,TRUE),0),0),12)</f>
        <v>51</v>
      </c>
      <c r="K335" s="25">
        <f t="shared" si="46"/>
        <v>97.25</v>
      </c>
      <c r="L335" s="25">
        <f>VLOOKUP($H335,$B$5:$F$55,4,0)</f>
        <v>5.0833334922790527</v>
      </c>
      <c r="M335" s="31">
        <f>IFERROR(ROUND((ROUNDDOWN(L335,0)*12)+IFERROR(VLOOKUP(ROUND(L335-(ROUNDDOWN(L335,0)),1),_Esperanzas!$R$5:$S$18,2,TRUE),0),0),12)</f>
        <v>61</v>
      </c>
      <c r="N335" s="26">
        <f t="shared" si="51"/>
        <v>98.083333492279053</v>
      </c>
      <c r="AC335" s="29">
        <f t="shared" si="50"/>
        <v>93</v>
      </c>
      <c r="AD335" s="25">
        <f>VLOOKUP($AC335,$W$5:$AA$55,2,0)</f>
        <v>3.3333332538604736</v>
      </c>
      <c r="AE335" s="31">
        <f>IFERROR(ROUND((ROUNDDOWN(AD335,0)*12)+IFERROR(VLOOKUP(ROUND(AD335-(ROUNDDOWN(AD335,0)),1),_Esperanzas!$R$5:$S$18,2,TRUE),0),0),12)</f>
        <v>39</v>
      </c>
      <c r="AF335" s="25">
        <f t="shared" si="47"/>
        <v>96.333333253860474</v>
      </c>
      <c r="AG335" s="25">
        <f>VLOOKUP($AC335,$W$5:$AA$55,4,0)</f>
        <v>4</v>
      </c>
      <c r="AH335" s="31">
        <f>IFERROR(ROUND((ROUNDDOWN(AG335,0)*12)+IFERROR(VLOOKUP(ROUND(AG335-(ROUNDDOWN(AG335,0)),1),_Esperanzas!$R$5:$S$18,2,TRUE),0),0),12)</f>
        <v>48</v>
      </c>
      <c r="AI335" s="26">
        <f t="shared" si="48"/>
        <v>97</v>
      </c>
    </row>
    <row r="336" spans="8:35" x14ac:dyDescent="0.25">
      <c r="H336" s="30">
        <f t="shared" si="49"/>
        <v>93.1</v>
      </c>
      <c r="I336" s="28">
        <f>I335+(I345-I335)/10</f>
        <v>4.2166666746139523</v>
      </c>
      <c r="J336" s="32">
        <f>IFERROR(ROUND((ROUNDDOWN(I336,0)*12)+IFERROR(VLOOKUP(ROUND(I336-(ROUNDDOWN(I336,0)),1),_Esperanzas!$R$5:$S$18,2,TRUE),0),0),12)</f>
        <v>50</v>
      </c>
      <c r="K336" s="28">
        <f t="shared" si="46"/>
        <v>97.316666674613941</v>
      </c>
      <c r="L336" s="28">
        <f>L335+(L345-L335)/10</f>
        <v>5.041666793823242</v>
      </c>
      <c r="M336" s="32">
        <f>IFERROR(ROUND((ROUNDDOWN(L336,0)*12)+IFERROR(VLOOKUP(ROUND(L336-(ROUNDDOWN(L336,0)),1),_Esperanzas!$R$5:$S$18,2,TRUE),0),0),12)</f>
        <v>60</v>
      </c>
      <c r="N336" s="28">
        <f t="shared" si="51"/>
        <v>98.141666793823234</v>
      </c>
      <c r="AC336" s="30">
        <f t="shared" si="50"/>
        <v>93.1</v>
      </c>
      <c r="AD336" s="28">
        <f>AD335+(AD345-AD335)/10</f>
        <v>3.3083332538604737</v>
      </c>
      <c r="AE336" s="32">
        <f>IFERROR(ROUND((ROUNDDOWN(AD336,0)*12)+IFERROR(VLOOKUP(ROUND(AD336-(ROUNDDOWN(AD336,0)),1),_Esperanzas!$R$5:$S$18,2,TRUE),0),0),12)</f>
        <v>39</v>
      </c>
      <c r="AF336" s="28">
        <f t="shared" si="47"/>
        <v>96.408333253860462</v>
      </c>
      <c r="AG336" s="28">
        <f>AG335+(AG345-AG335)/10</f>
        <v>3.9666666746139527</v>
      </c>
      <c r="AH336" s="32">
        <f>IFERROR(ROUND((ROUNDDOWN(AG336,0)*12)+IFERROR(VLOOKUP(ROUND(AG336-(ROUNDDOWN(AG336,0)),1),_Esperanzas!$R$5:$S$18,2,TRUE),0),0),12)</f>
        <v>48</v>
      </c>
      <c r="AI336" s="28">
        <f t="shared" si="48"/>
        <v>97.066666674613941</v>
      </c>
    </row>
    <row r="337" spans="8:35" x14ac:dyDescent="0.25">
      <c r="H337" s="29">
        <f t="shared" si="49"/>
        <v>93.2</v>
      </c>
      <c r="I337" s="25">
        <f>I336+(I345-I335)/10</f>
        <v>4.1833333492279046</v>
      </c>
      <c r="J337" s="31">
        <f>IFERROR(ROUND((ROUNDDOWN(I337,0)*12)+IFERROR(VLOOKUP(ROUND(I337-(ROUNDDOWN(I337,0)),1),_Esperanzas!$R$5:$S$18,2,TRUE),0),0),12)</f>
        <v>50</v>
      </c>
      <c r="K337" s="25">
        <f t="shared" si="46"/>
        <v>97.383333349227911</v>
      </c>
      <c r="L337" s="25">
        <f>L336+(L345-L335)/10</f>
        <v>5.0000000953674313</v>
      </c>
      <c r="M337" s="31">
        <f>IFERROR(ROUND((ROUNDDOWN(L337,0)*12)+IFERROR(VLOOKUP(ROUND(L337-(ROUNDDOWN(L337,0)),1),_Esperanzas!$R$5:$S$18,2,TRUE),0),0),12)</f>
        <v>60</v>
      </c>
      <c r="N337" s="26">
        <f t="shared" si="51"/>
        <v>98.200000095367429</v>
      </c>
      <c r="AC337" s="29">
        <f t="shared" si="50"/>
        <v>93.2</v>
      </c>
      <c r="AD337" s="25">
        <f>AD336+(AD345-AD335)/10</f>
        <v>3.2833332538604738</v>
      </c>
      <c r="AE337" s="31">
        <f>IFERROR(ROUND((ROUNDDOWN(AD337,0)*12)+IFERROR(VLOOKUP(ROUND(AD337-(ROUNDDOWN(AD337,0)),1),_Esperanzas!$R$5:$S$18,2,TRUE),0),0),12)</f>
        <v>39</v>
      </c>
      <c r="AF337" s="25">
        <f t="shared" si="47"/>
        <v>96.483333253860479</v>
      </c>
      <c r="AG337" s="25">
        <f>AG336+(AG345-AG335)/10</f>
        <v>3.9333333492279055</v>
      </c>
      <c r="AH337" s="31">
        <f>IFERROR(ROUND((ROUNDDOWN(AG337,0)*12)+IFERROR(VLOOKUP(ROUND(AG337-(ROUNDDOWN(AG337,0)),1),_Esperanzas!$R$5:$S$18,2,TRUE),0),0),12)</f>
        <v>46</v>
      </c>
      <c r="AI337" s="26">
        <f t="shared" si="48"/>
        <v>97.133333349227911</v>
      </c>
    </row>
    <row r="338" spans="8:35" x14ac:dyDescent="0.25">
      <c r="H338" s="30">
        <f t="shared" si="49"/>
        <v>93.3</v>
      </c>
      <c r="I338" s="28">
        <f>I337+(I345-I335)/10</f>
        <v>4.1500000238418568</v>
      </c>
      <c r="J338" s="32">
        <f>IFERROR(ROUND((ROUNDDOWN(I338,0)*12)+IFERROR(VLOOKUP(ROUND(I338-(ROUNDDOWN(I338,0)),1),_Esperanzas!$R$5:$S$18,2,TRUE),0),0),12)</f>
        <v>50</v>
      </c>
      <c r="K338" s="28">
        <f t="shared" si="46"/>
        <v>97.450000023841852</v>
      </c>
      <c r="L338" s="28">
        <f>L337+(L345-L335)/10</f>
        <v>4.9583333969116206</v>
      </c>
      <c r="M338" s="32">
        <f>IFERROR(ROUND((ROUNDDOWN(L338,0)*12)+IFERROR(VLOOKUP(ROUND(L338-(ROUNDDOWN(L338,0)),1),_Esperanzas!$R$5:$S$18,2,TRUE),0),0),12)</f>
        <v>60</v>
      </c>
      <c r="N338" s="28">
        <f t="shared" si="51"/>
        <v>98.258333396911624</v>
      </c>
      <c r="AC338" s="30">
        <f t="shared" si="50"/>
        <v>93.3</v>
      </c>
      <c r="AD338" s="28">
        <f>AD337+(AD345-AD335)/10</f>
        <v>3.2583332538604739</v>
      </c>
      <c r="AE338" s="32">
        <f>IFERROR(ROUND((ROUNDDOWN(AD338,0)*12)+IFERROR(VLOOKUP(ROUND(AD338-(ROUNDDOWN(AD338,0)),1),_Esperanzas!$R$5:$S$18,2,TRUE),0),0),12)</f>
        <v>39</v>
      </c>
      <c r="AF338" s="28">
        <f t="shared" si="47"/>
        <v>96.558333253860468</v>
      </c>
      <c r="AG338" s="28">
        <f>AG337+(AG345-AG335)/10</f>
        <v>3.9000000238418582</v>
      </c>
      <c r="AH338" s="32">
        <f>IFERROR(ROUND((ROUNDDOWN(AG338,0)*12)+IFERROR(VLOOKUP(ROUND(AG338-(ROUNDDOWN(AG338,0)),1),_Esperanzas!$R$5:$S$18,2,TRUE),0),0),12)</f>
        <v>46</v>
      </c>
      <c r="AI338" s="28">
        <f t="shared" si="48"/>
        <v>97.200000023841852</v>
      </c>
    </row>
    <row r="339" spans="8:35" x14ac:dyDescent="0.25">
      <c r="H339" s="29">
        <f t="shared" si="49"/>
        <v>93.4</v>
      </c>
      <c r="I339" s="25">
        <f>I338+(I345-I335)/10</f>
        <v>4.1166666984558091</v>
      </c>
      <c r="J339" s="31">
        <f>IFERROR(ROUND((ROUNDDOWN(I339,0)*12)+IFERROR(VLOOKUP(ROUND(I339-(ROUNDDOWN(I339,0)),1),_Esperanzas!$R$5:$S$18,2,TRUE),0),0),12)</f>
        <v>49</v>
      </c>
      <c r="K339" s="25">
        <f t="shared" ref="K339:K402" si="52">I339+H339</f>
        <v>97.516666698455822</v>
      </c>
      <c r="L339" s="25">
        <f>L338+(L345-L335)/10</f>
        <v>4.9166666984558098</v>
      </c>
      <c r="M339" s="31">
        <f>IFERROR(ROUND((ROUNDDOWN(L339,0)*12)+IFERROR(VLOOKUP(ROUND(L339-(ROUNDDOWN(L339,0)),1),_Esperanzas!$R$5:$S$18,2,TRUE),0),0),12)</f>
        <v>58</v>
      </c>
      <c r="N339" s="26">
        <f t="shared" si="51"/>
        <v>98.316666698455819</v>
      </c>
      <c r="AC339" s="29">
        <f t="shared" si="50"/>
        <v>93.4</v>
      </c>
      <c r="AD339" s="25">
        <f>AD338+(AD345-AD335)/10</f>
        <v>3.233333253860474</v>
      </c>
      <c r="AE339" s="31">
        <f>IFERROR(ROUND((ROUNDDOWN(AD339,0)*12)+IFERROR(VLOOKUP(ROUND(AD339-(ROUNDDOWN(AD339,0)),1),_Esperanzas!$R$5:$S$18,2,TRUE),0),0),12)</f>
        <v>38</v>
      </c>
      <c r="AF339" s="25">
        <f t="shared" ref="AF339:AF402" si="53">AD339+AC339</f>
        <v>96.633333253860485</v>
      </c>
      <c r="AG339" s="25">
        <f>AG338+(AG345-AG335)/10</f>
        <v>3.8666666984558109</v>
      </c>
      <c r="AH339" s="31">
        <f>IFERROR(ROUND((ROUNDDOWN(AG339,0)*12)+IFERROR(VLOOKUP(ROUND(AG339-(ROUNDDOWN(AG339,0)),1),_Esperanzas!$R$5:$S$18,2,TRUE),0),0),12)</f>
        <v>46</v>
      </c>
      <c r="AI339" s="26">
        <f t="shared" ref="AI339:AI402" si="54">AG339+AC339</f>
        <v>97.266666698455822</v>
      </c>
    </row>
    <row r="340" spans="8:35" x14ac:dyDescent="0.25">
      <c r="H340" s="30">
        <f t="shared" si="49"/>
        <v>93.5</v>
      </c>
      <c r="I340" s="28">
        <f>I339+(I345-I335)/10</f>
        <v>4.0833333730697614</v>
      </c>
      <c r="J340" s="32">
        <f>IFERROR(ROUND((ROUNDDOWN(I340,0)*12)+IFERROR(VLOOKUP(ROUND(I340-(ROUNDDOWN(I340,0)),1),_Esperanzas!$R$5:$S$18,2,TRUE),0),0),12)</f>
        <v>49</v>
      </c>
      <c r="K340" s="28">
        <f t="shared" si="52"/>
        <v>97.583333373069763</v>
      </c>
      <c r="L340" s="28">
        <f>L339+(L345-L335)/10</f>
        <v>4.8749999999999991</v>
      </c>
      <c r="M340" s="32">
        <f>IFERROR(ROUND((ROUNDDOWN(L340,0)*12)+IFERROR(VLOOKUP(ROUND(L340-(ROUNDDOWN(L340,0)),1),_Esperanzas!$R$5:$S$18,2,TRUE),0),0),12)</f>
        <v>58</v>
      </c>
      <c r="N340" s="28">
        <f t="shared" si="51"/>
        <v>98.375</v>
      </c>
      <c r="AC340" s="30">
        <f t="shared" si="50"/>
        <v>93.5</v>
      </c>
      <c r="AD340" s="28">
        <f>AD339+(AD345-AD335)/10</f>
        <v>3.2083332538604741</v>
      </c>
      <c r="AE340" s="32">
        <f>IFERROR(ROUND((ROUNDDOWN(AD340,0)*12)+IFERROR(VLOOKUP(ROUND(AD340-(ROUNDDOWN(AD340,0)),1),_Esperanzas!$R$5:$S$18,2,TRUE),0),0),12)</f>
        <v>38</v>
      </c>
      <c r="AF340" s="28">
        <f t="shared" si="53"/>
        <v>96.708333253860474</v>
      </c>
      <c r="AG340" s="28">
        <f>AG339+(AG345-AG335)/10</f>
        <v>3.8333333730697636</v>
      </c>
      <c r="AH340" s="32">
        <f>IFERROR(ROUND((ROUNDDOWN(AG340,0)*12)+IFERROR(VLOOKUP(ROUND(AG340-(ROUNDDOWN(AG340,0)),1),_Esperanzas!$R$5:$S$18,2,TRUE),0),0),12)</f>
        <v>45</v>
      </c>
      <c r="AI340" s="28">
        <f t="shared" si="54"/>
        <v>97.333333373069763</v>
      </c>
    </row>
    <row r="341" spans="8:35" x14ac:dyDescent="0.25">
      <c r="H341" s="29">
        <f t="shared" si="49"/>
        <v>93.6</v>
      </c>
      <c r="I341" s="25">
        <f>I340+(I345-I335)/10</f>
        <v>4.0500000476837137</v>
      </c>
      <c r="J341" s="31">
        <f>IFERROR(ROUND((ROUNDDOWN(I341,0)*12)+IFERROR(VLOOKUP(ROUND(I341-(ROUNDDOWN(I341,0)),1),_Esperanzas!$R$5:$S$18,2,TRUE),0),0),12)</f>
        <v>49</v>
      </c>
      <c r="K341" s="25">
        <f t="shared" si="52"/>
        <v>97.650000047683704</v>
      </c>
      <c r="L341" s="25">
        <f>L340+(L345-L335)/10</f>
        <v>4.8333333015441884</v>
      </c>
      <c r="M341" s="31">
        <f>IFERROR(ROUND((ROUNDDOWN(L341,0)*12)+IFERROR(VLOOKUP(ROUND(L341-(ROUNDDOWN(L341,0)),1),_Esperanzas!$R$5:$S$18,2,TRUE),0),0),12)</f>
        <v>57</v>
      </c>
      <c r="N341" s="26">
        <f t="shared" si="51"/>
        <v>98.433333301544181</v>
      </c>
      <c r="AC341" s="29">
        <f t="shared" si="50"/>
        <v>93.6</v>
      </c>
      <c r="AD341" s="25">
        <f>AD340+(AD345-AD335)/10</f>
        <v>3.1833332538604742</v>
      </c>
      <c r="AE341" s="31">
        <f>IFERROR(ROUND((ROUNDDOWN(AD341,0)*12)+IFERROR(VLOOKUP(ROUND(AD341-(ROUNDDOWN(AD341,0)),1),_Esperanzas!$R$5:$S$18,2,TRUE),0),0),12)</f>
        <v>38</v>
      </c>
      <c r="AF341" s="25">
        <f t="shared" si="53"/>
        <v>96.783333253860462</v>
      </c>
      <c r="AG341" s="25">
        <f>AG340+(AG345-AG335)/10</f>
        <v>3.8000000476837164</v>
      </c>
      <c r="AH341" s="31">
        <f>IFERROR(ROUND((ROUNDDOWN(AG341,0)*12)+IFERROR(VLOOKUP(ROUND(AG341-(ROUNDDOWN(AG341,0)),1),_Esperanzas!$R$5:$S$18,2,TRUE),0),0),12)</f>
        <v>45</v>
      </c>
      <c r="AI341" s="26">
        <f t="shared" si="54"/>
        <v>97.400000047683704</v>
      </c>
    </row>
    <row r="342" spans="8:35" x14ac:dyDescent="0.25">
      <c r="H342" s="30">
        <f t="shared" si="49"/>
        <v>93.7</v>
      </c>
      <c r="I342" s="28">
        <f>I341+(I345-I335)/10</f>
        <v>4.016666722297666</v>
      </c>
      <c r="J342" s="32">
        <f>IFERROR(ROUND((ROUNDDOWN(I342,0)*12)+IFERROR(VLOOKUP(ROUND(I342-(ROUNDDOWN(I342,0)),1),_Esperanzas!$R$5:$S$18,2,TRUE),0),0),12)</f>
        <v>48</v>
      </c>
      <c r="K342" s="28">
        <f t="shared" si="52"/>
        <v>97.716666722297674</v>
      </c>
      <c r="L342" s="28">
        <f>L341+(L345-L335)/10</f>
        <v>4.7916666030883777</v>
      </c>
      <c r="M342" s="32">
        <f>IFERROR(ROUND((ROUNDDOWN(L342,0)*12)+IFERROR(VLOOKUP(ROUND(L342-(ROUNDDOWN(L342,0)),1),_Esperanzas!$R$5:$S$18,2,TRUE),0),0),12)</f>
        <v>57</v>
      </c>
      <c r="N342" s="28">
        <f t="shared" si="51"/>
        <v>98.491666603088376</v>
      </c>
      <c r="AC342" s="30">
        <f t="shared" si="50"/>
        <v>93.7</v>
      </c>
      <c r="AD342" s="28">
        <f>AD341+(AD345-AD335)/10</f>
        <v>3.1583332538604743</v>
      </c>
      <c r="AE342" s="32">
        <f>IFERROR(ROUND((ROUNDDOWN(AD342,0)*12)+IFERROR(VLOOKUP(ROUND(AD342-(ROUNDDOWN(AD342,0)),1),_Esperanzas!$R$5:$S$18,2,TRUE),0),0),12)</f>
        <v>38</v>
      </c>
      <c r="AF342" s="28">
        <f t="shared" si="53"/>
        <v>96.858333253860479</v>
      </c>
      <c r="AG342" s="28">
        <f>AG341+(AG345-AG335)/10</f>
        <v>3.7666667222976691</v>
      </c>
      <c r="AH342" s="32">
        <f>IFERROR(ROUND((ROUNDDOWN(AG342,0)*12)+IFERROR(VLOOKUP(ROUND(AG342-(ROUNDDOWN(AG342,0)),1),_Esperanzas!$R$5:$S$18,2,TRUE),0),0),12)</f>
        <v>45</v>
      </c>
      <c r="AI342" s="28">
        <f t="shared" si="54"/>
        <v>97.466666722297674</v>
      </c>
    </row>
    <row r="343" spans="8:35" x14ac:dyDescent="0.25">
      <c r="H343" s="29">
        <f t="shared" si="49"/>
        <v>93.8</v>
      </c>
      <c r="I343" s="25">
        <f>I342+(I345-I335)/10</f>
        <v>3.9833333969116187</v>
      </c>
      <c r="J343" s="31">
        <f>IFERROR(ROUND((ROUNDDOWN(I343,0)*12)+IFERROR(VLOOKUP(ROUND(I343-(ROUNDDOWN(I343,0)),1),_Esperanzas!$R$5:$S$18,2,TRUE),0),0),12)</f>
        <v>48</v>
      </c>
      <c r="K343" s="25">
        <f t="shared" si="52"/>
        <v>97.783333396911615</v>
      </c>
      <c r="L343" s="25">
        <f>L342+(L345-L335)/10</f>
        <v>4.7499999046325669</v>
      </c>
      <c r="M343" s="31">
        <f>IFERROR(ROUND((ROUNDDOWN(L343,0)*12)+IFERROR(VLOOKUP(ROUND(L343-(ROUNDDOWN(L343,0)),1),_Esperanzas!$R$5:$S$18,2,TRUE),0),0),12)</f>
        <v>56</v>
      </c>
      <c r="N343" s="26">
        <f t="shared" si="51"/>
        <v>98.549999904632557</v>
      </c>
      <c r="AC343" s="29">
        <f t="shared" si="50"/>
        <v>93.8</v>
      </c>
      <c r="AD343" s="25">
        <f>AD342+(AD345-AD335)/10</f>
        <v>3.1333332538604743</v>
      </c>
      <c r="AE343" s="31">
        <f>IFERROR(ROUND((ROUNDDOWN(AD343,0)*12)+IFERROR(VLOOKUP(ROUND(AD343-(ROUNDDOWN(AD343,0)),1),_Esperanzas!$R$5:$S$18,2,TRUE),0),0),12)</f>
        <v>37</v>
      </c>
      <c r="AF343" s="25">
        <f t="shared" si="53"/>
        <v>96.933333253860468</v>
      </c>
      <c r="AG343" s="25">
        <f>AG342+(AG345-AG335)/10</f>
        <v>3.7333333969116218</v>
      </c>
      <c r="AH343" s="31">
        <f>IFERROR(ROUND((ROUNDDOWN(AG343,0)*12)+IFERROR(VLOOKUP(ROUND(AG343-(ROUNDDOWN(AG343,0)),1),_Esperanzas!$R$5:$S$18,2,TRUE),0),0),12)</f>
        <v>44</v>
      </c>
      <c r="AI343" s="26">
        <f t="shared" si="54"/>
        <v>97.533333396911615</v>
      </c>
    </row>
    <row r="344" spans="8:35" x14ac:dyDescent="0.25">
      <c r="H344" s="30">
        <f t="shared" si="49"/>
        <v>93.9</v>
      </c>
      <c r="I344" s="28">
        <f>I343+(I345-I335)/10</f>
        <v>3.9500000715255714</v>
      </c>
      <c r="J344" s="32">
        <f>IFERROR(ROUND((ROUNDDOWN(I344,0)*12)+IFERROR(VLOOKUP(ROUND(I344-(ROUNDDOWN(I344,0)),1),_Esperanzas!$R$5:$S$18,2,TRUE),0),0),12)</f>
        <v>48</v>
      </c>
      <c r="K344" s="28">
        <f t="shared" si="52"/>
        <v>97.850000071525571</v>
      </c>
      <c r="L344" s="28">
        <f>L343+(L345-L335)/10</f>
        <v>4.7083332061767562</v>
      </c>
      <c r="M344" s="32">
        <f>IFERROR(ROUND((ROUNDDOWN(L344,0)*12)+IFERROR(VLOOKUP(ROUND(L344-(ROUNDDOWN(L344,0)),1),_Esperanzas!$R$5:$S$18,2,TRUE),0),0),12)</f>
        <v>56</v>
      </c>
      <c r="N344" s="28">
        <f t="shared" si="51"/>
        <v>98.608333206176766</v>
      </c>
      <c r="AC344" s="30">
        <f t="shared" si="50"/>
        <v>93.9</v>
      </c>
      <c r="AD344" s="28">
        <f>AD343+(AD345-AD335)/10</f>
        <v>3.1083332538604744</v>
      </c>
      <c r="AE344" s="32">
        <f>IFERROR(ROUND((ROUNDDOWN(AD344,0)*12)+IFERROR(VLOOKUP(ROUND(AD344-(ROUNDDOWN(AD344,0)),1),_Esperanzas!$R$5:$S$18,2,TRUE),0),0),12)</f>
        <v>37</v>
      </c>
      <c r="AF344" s="28">
        <f t="shared" si="53"/>
        <v>97.008333253860485</v>
      </c>
      <c r="AG344" s="28">
        <f>AG343+(AG345-AG335)/10</f>
        <v>3.7000000715255745</v>
      </c>
      <c r="AH344" s="32">
        <f>IFERROR(ROUND((ROUNDDOWN(AG344,0)*12)+IFERROR(VLOOKUP(ROUND(AG344-(ROUNDDOWN(AG344,0)),1),_Esperanzas!$R$5:$S$18,2,TRUE),0),0),12)</f>
        <v>44</v>
      </c>
      <c r="AI344" s="28">
        <f t="shared" si="54"/>
        <v>97.600000071525585</v>
      </c>
    </row>
    <row r="345" spans="8:35" x14ac:dyDescent="0.25">
      <c r="H345" s="29">
        <f t="shared" si="49"/>
        <v>94</v>
      </c>
      <c r="I345" s="25">
        <f>VLOOKUP($H345,$B$5:$F$55,2,0)</f>
        <v>3.9166667461395264</v>
      </c>
      <c r="J345" s="31">
        <f>IFERROR(ROUND((ROUNDDOWN(I345,0)*12)+IFERROR(VLOOKUP(ROUND(I345-(ROUNDDOWN(I345,0)),1),_Esperanzas!$R$5:$S$18,2,TRUE),0),0),12)</f>
        <v>46</v>
      </c>
      <c r="K345" s="25">
        <f t="shared" si="52"/>
        <v>97.916666746139526</v>
      </c>
      <c r="L345" s="25">
        <f>VLOOKUP($H345,$B$5:$F$55,4,0)</f>
        <v>4.6666665077209473</v>
      </c>
      <c r="M345" s="31">
        <f>IFERROR(ROUND((ROUNDDOWN(L345,0)*12)+IFERROR(VLOOKUP(ROUND(L345-(ROUNDDOWN(L345,0)),1),_Esperanzas!$R$5:$S$18,2,TRUE),0),0),12)</f>
        <v>56</v>
      </c>
      <c r="N345" s="26">
        <f t="shared" si="51"/>
        <v>98.666666507720947</v>
      </c>
      <c r="AC345" s="29">
        <f t="shared" si="50"/>
        <v>94</v>
      </c>
      <c r="AD345" s="25">
        <f>VLOOKUP($AC345,$W$5:$AA$55,2,0)</f>
        <v>3.0833332538604736</v>
      </c>
      <c r="AE345" s="31">
        <f>IFERROR(ROUND((ROUNDDOWN(AD345,0)*12)+IFERROR(VLOOKUP(ROUND(AD345-(ROUNDDOWN(AD345,0)),1),_Esperanzas!$R$5:$S$18,2,TRUE),0),0),12)</f>
        <v>37</v>
      </c>
      <c r="AF345" s="25">
        <f t="shared" si="53"/>
        <v>97.083333253860474</v>
      </c>
      <c r="AG345" s="25">
        <f>VLOOKUP($AC345,$W$5:$AA$55,4,0)</f>
        <v>3.6666667461395264</v>
      </c>
      <c r="AH345" s="31">
        <f>IFERROR(ROUND((ROUNDDOWN(AG345,0)*12)+IFERROR(VLOOKUP(ROUND(AG345-(ROUNDDOWN(AG345,0)),1),_Esperanzas!$R$5:$S$18,2,TRUE),0),0),12)</f>
        <v>44</v>
      </c>
      <c r="AI345" s="26">
        <f t="shared" si="54"/>
        <v>97.666666746139526</v>
      </c>
    </row>
    <row r="346" spans="8:35" x14ac:dyDescent="0.25">
      <c r="H346" s="30">
        <f t="shared" si="49"/>
        <v>94.1</v>
      </c>
      <c r="I346" s="28">
        <f>I345+(I355-I345)/10</f>
        <v>3.8916667461395265</v>
      </c>
      <c r="J346" s="32">
        <f>IFERROR(ROUND((ROUNDDOWN(I346,0)*12)+IFERROR(VLOOKUP(ROUND(I346-(ROUNDDOWN(I346,0)),1),_Esperanzas!$R$5:$S$18,2,TRUE),0),0),12)</f>
        <v>46</v>
      </c>
      <c r="K346" s="28">
        <f t="shared" si="52"/>
        <v>97.991666746139515</v>
      </c>
      <c r="L346" s="28">
        <f>L345+(L355-L345)/10</f>
        <v>4.6333332061767578</v>
      </c>
      <c r="M346" s="32">
        <f>IFERROR(ROUND((ROUNDDOWN(L346,0)*12)+IFERROR(VLOOKUP(ROUND(L346-(ROUNDDOWN(L346,0)),1),_Esperanzas!$R$5:$S$18,2,TRUE),0),0),12)</f>
        <v>55</v>
      </c>
      <c r="N346" s="28">
        <f t="shared" si="51"/>
        <v>98.733333206176752</v>
      </c>
      <c r="AC346" s="30">
        <f t="shared" si="50"/>
        <v>94.1</v>
      </c>
      <c r="AD346" s="28">
        <f>AD345+(AD355-AD345)/10</f>
        <v>3.0583332538604737</v>
      </c>
      <c r="AE346" s="32">
        <f>IFERROR(ROUND((ROUNDDOWN(AD346,0)*12)+IFERROR(VLOOKUP(ROUND(AD346-(ROUNDDOWN(AD346,0)),1),_Esperanzas!$R$5:$S$18,2,TRUE),0),0),12)</f>
        <v>37</v>
      </c>
      <c r="AF346" s="28">
        <f t="shared" si="53"/>
        <v>97.158333253860462</v>
      </c>
      <c r="AG346" s="28">
        <f>AG345+(AG355-AG345)/10</f>
        <v>3.6333333969116213</v>
      </c>
      <c r="AH346" s="32">
        <f>IFERROR(ROUND((ROUNDDOWN(AG346,0)*12)+IFERROR(VLOOKUP(ROUND(AG346-(ROUNDDOWN(AG346,0)),1),_Esperanzas!$R$5:$S$18,2,TRUE),0),0),12)</f>
        <v>43</v>
      </c>
      <c r="AI346" s="28">
        <f t="shared" si="54"/>
        <v>97.733333396911618</v>
      </c>
    </row>
    <row r="347" spans="8:35" x14ac:dyDescent="0.25">
      <c r="H347" s="29">
        <f t="shared" si="49"/>
        <v>94.2</v>
      </c>
      <c r="I347" s="25">
        <f>I346+(I355-I345)/10</f>
        <v>3.8666667461395265</v>
      </c>
      <c r="J347" s="31">
        <f>IFERROR(ROUND((ROUNDDOWN(I347,0)*12)+IFERROR(VLOOKUP(ROUND(I347-(ROUNDDOWN(I347,0)),1),_Esperanzas!$R$5:$S$18,2,TRUE),0),0),12)</f>
        <v>46</v>
      </c>
      <c r="K347" s="25">
        <f t="shared" si="52"/>
        <v>98.066666746139532</v>
      </c>
      <c r="L347" s="25">
        <f>L346+(L355-L345)/10</f>
        <v>4.5999999046325684</v>
      </c>
      <c r="M347" s="31">
        <f>IFERROR(ROUND((ROUNDDOWN(L347,0)*12)+IFERROR(VLOOKUP(ROUND(L347-(ROUNDDOWN(L347,0)),1),_Esperanzas!$R$5:$S$18,2,TRUE),0),0),12)</f>
        <v>55</v>
      </c>
      <c r="N347" s="26">
        <f t="shared" si="51"/>
        <v>98.799999904632571</v>
      </c>
      <c r="AC347" s="29">
        <f t="shared" si="50"/>
        <v>94.2</v>
      </c>
      <c r="AD347" s="25">
        <f>AD346+(AD355-AD345)/10</f>
        <v>3.0333332538604738</v>
      </c>
      <c r="AE347" s="31">
        <f>IFERROR(ROUND((ROUNDDOWN(AD347,0)*12)+IFERROR(VLOOKUP(ROUND(AD347-(ROUNDDOWN(AD347,0)),1),_Esperanzas!$R$5:$S$18,2,TRUE),0),0),12)</f>
        <v>36</v>
      </c>
      <c r="AF347" s="25">
        <f t="shared" si="53"/>
        <v>97.233333253860479</v>
      </c>
      <c r="AG347" s="25">
        <f>AG346+(AG355-AG345)/10</f>
        <v>3.6000000476837162</v>
      </c>
      <c r="AH347" s="31">
        <f>IFERROR(ROUND((ROUNDDOWN(AG347,0)*12)+IFERROR(VLOOKUP(ROUND(AG347-(ROUNDDOWN(AG347,0)),1),_Esperanzas!$R$5:$S$18,2,TRUE),0),0),12)</f>
        <v>43</v>
      </c>
      <c r="AI347" s="26">
        <f t="shared" si="54"/>
        <v>97.800000047683724</v>
      </c>
    </row>
    <row r="348" spans="8:35" x14ac:dyDescent="0.25">
      <c r="H348" s="30">
        <f t="shared" si="49"/>
        <v>94.3</v>
      </c>
      <c r="I348" s="28">
        <f>I347+(I355-I345)/10</f>
        <v>3.8416667461395266</v>
      </c>
      <c r="J348" s="32">
        <f>IFERROR(ROUND((ROUNDDOWN(I348,0)*12)+IFERROR(VLOOKUP(ROUND(I348-(ROUNDDOWN(I348,0)),1),_Esperanzas!$R$5:$S$18,2,TRUE),0),0),12)</f>
        <v>45</v>
      </c>
      <c r="K348" s="28">
        <f t="shared" si="52"/>
        <v>98.141666746139521</v>
      </c>
      <c r="L348" s="28">
        <f>L347+(L355-L345)/10</f>
        <v>4.5666666030883789</v>
      </c>
      <c r="M348" s="32">
        <f>IFERROR(ROUND((ROUNDDOWN(L348,0)*12)+IFERROR(VLOOKUP(ROUND(L348-(ROUNDDOWN(L348,0)),1),_Esperanzas!$R$5:$S$18,2,TRUE),0),0),12)</f>
        <v>55</v>
      </c>
      <c r="N348" s="28">
        <f t="shared" si="51"/>
        <v>98.866666603088376</v>
      </c>
      <c r="AC348" s="30">
        <f t="shared" si="50"/>
        <v>94.3</v>
      </c>
      <c r="AD348" s="28">
        <f>AD347+(AD355-AD345)/10</f>
        <v>3.0083332538604739</v>
      </c>
      <c r="AE348" s="32">
        <f>IFERROR(ROUND((ROUNDDOWN(AD348,0)*12)+IFERROR(VLOOKUP(ROUND(AD348-(ROUNDDOWN(AD348,0)),1),_Esperanzas!$R$5:$S$18,2,TRUE),0),0),12)</f>
        <v>36</v>
      </c>
      <c r="AF348" s="28">
        <f t="shared" si="53"/>
        <v>97.308333253860468</v>
      </c>
      <c r="AG348" s="28">
        <f>AG347+(AG355-AG345)/10</f>
        <v>3.5666666984558111</v>
      </c>
      <c r="AH348" s="32">
        <f>IFERROR(ROUND((ROUNDDOWN(AG348,0)*12)+IFERROR(VLOOKUP(ROUND(AG348-(ROUNDDOWN(AG348,0)),1),_Esperanzas!$R$5:$S$18,2,TRUE),0),0),12)</f>
        <v>43</v>
      </c>
      <c r="AI348" s="28">
        <f t="shared" si="54"/>
        <v>97.866666698455802</v>
      </c>
    </row>
    <row r="349" spans="8:35" x14ac:dyDescent="0.25">
      <c r="H349" s="29">
        <f t="shared" si="49"/>
        <v>94.4</v>
      </c>
      <c r="I349" s="25">
        <f>I348+(I355-I345)/10</f>
        <v>3.8166667461395267</v>
      </c>
      <c r="J349" s="31">
        <f>IFERROR(ROUND((ROUNDDOWN(I349,0)*12)+IFERROR(VLOOKUP(ROUND(I349-(ROUNDDOWN(I349,0)),1),_Esperanzas!$R$5:$S$18,2,TRUE),0),0),12)</f>
        <v>45</v>
      </c>
      <c r="K349" s="25">
        <f t="shared" si="52"/>
        <v>98.216666746139538</v>
      </c>
      <c r="L349" s="25">
        <f>L348+(L355-L345)/10</f>
        <v>4.5333333015441895</v>
      </c>
      <c r="M349" s="31">
        <f>IFERROR(ROUND((ROUNDDOWN(L349,0)*12)+IFERROR(VLOOKUP(ROUND(L349-(ROUNDDOWN(L349,0)),1),_Esperanzas!$R$5:$S$18,2,TRUE),0),0),12)</f>
        <v>54</v>
      </c>
      <c r="N349" s="26">
        <f t="shared" si="51"/>
        <v>98.933333301544195</v>
      </c>
      <c r="AC349" s="29">
        <f t="shared" si="50"/>
        <v>94.4</v>
      </c>
      <c r="AD349" s="25">
        <f>AD348+(AD355-AD345)/10</f>
        <v>2.983333253860474</v>
      </c>
      <c r="AE349" s="31">
        <f>IFERROR(ROUND((ROUNDDOWN(AD349,0)*12)+IFERROR(VLOOKUP(ROUND(AD349-(ROUNDDOWN(AD349,0)),1),_Esperanzas!$R$5:$S$18,2,TRUE),0),0),12)</f>
        <v>36</v>
      </c>
      <c r="AF349" s="25">
        <f t="shared" si="53"/>
        <v>97.383333253860485</v>
      </c>
      <c r="AG349" s="25">
        <f>AG348+(AG355-AG345)/10</f>
        <v>3.533333349227906</v>
      </c>
      <c r="AH349" s="31">
        <f>IFERROR(ROUND((ROUNDDOWN(AG349,0)*12)+IFERROR(VLOOKUP(ROUND(AG349-(ROUNDDOWN(AG349,0)),1),_Esperanzas!$R$5:$S$18,2,TRUE),0),0),12)</f>
        <v>42</v>
      </c>
      <c r="AI349" s="26">
        <f t="shared" si="54"/>
        <v>97.933333349227908</v>
      </c>
    </row>
    <row r="350" spans="8:35" x14ac:dyDescent="0.25">
      <c r="H350" s="30">
        <f t="shared" si="49"/>
        <v>94.5</v>
      </c>
      <c r="I350" s="28">
        <f>I349+(I355-I345)/10</f>
        <v>3.7916667461395268</v>
      </c>
      <c r="J350" s="32">
        <f>IFERROR(ROUND((ROUNDDOWN(I350,0)*12)+IFERROR(VLOOKUP(ROUND(I350-(ROUNDDOWN(I350,0)),1),_Esperanzas!$R$5:$S$18,2,TRUE),0),0),12)</f>
        <v>45</v>
      </c>
      <c r="K350" s="28">
        <f t="shared" si="52"/>
        <v>98.291666746139526</v>
      </c>
      <c r="L350" s="28">
        <f>L349+(L355-L345)/10</f>
        <v>4.5</v>
      </c>
      <c r="M350" s="32">
        <f>IFERROR(ROUND((ROUNDDOWN(L350,0)*12)+IFERROR(VLOOKUP(ROUND(L350-(ROUNDDOWN(L350,0)),1),_Esperanzas!$R$5:$S$18,2,TRUE),0),0),12)</f>
        <v>54</v>
      </c>
      <c r="N350" s="28">
        <f t="shared" si="51"/>
        <v>99</v>
      </c>
      <c r="AC350" s="30">
        <f t="shared" si="50"/>
        <v>94.5</v>
      </c>
      <c r="AD350" s="28">
        <f>AD349+(AD355-AD345)/10</f>
        <v>2.9583332538604741</v>
      </c>
      <c r="AE350" s="32">
        <f>IFERROR(ROUND((ROUNDDOWN(AD350,0)*12)+IFERROR(VLOOKUP(ROUND(AD350-(ROUNDDOWN(AD350,0)),1),_Esperanzas!$R$5:$S$18,2,TRUE),0),0),12)</f>
        <v>36</v>
      </c>
      <c r="AF350" s="28">
        <f t="shared" si="53"/>
        <v>97.458333253860474</v>
      </c>
      <c r="AG350" s="28">
        <f>AG349+(AG355-AG345)/10</f>
        <v>3.5000000000000009</v>
      </c>
      <c r="AH350" s="32">
        <f>IFERROR(ROUND((ROUNDDOWN(AG350,0)*12)+IFERROR(VLOOKUP(ROUND(AG350-(ROUNDDOWN(AG350,0)),1),_Esperanzas!$R$5:$S$18,2,TRUE),0),0),12)</f>
        <v>42</v>
      </c>
      <c r="AI350" s="28">
        <f t="shared" si="54"/>
        <v>98</v>
      </c>
    </row>
    <row r="351" spans="8:35" x14ac:dyDescent="0.25">
      <c r="H351" s="29">
        <f t="shared" si="49"/>
        <v>94.6</v>
      </c>
      <c r="I351" s="25">
        <f>I350+(I355-I345)/10</f>
        <v>3.7666667461395269</v>
      </c>
      <c r="J351" s="31">
        <f>IFERROR(ROUND((ROUNDDOWN(I351,0)*12)+IFERROR(VLOOKUP(ROUND(I351-(ROUNDDOWN(I351,0)),1),_Esperanzas!$R$5:$S$18,2,TRUE),0),0),12)</f>
        <v>45</v>
      </c>
      <c r="K351" s="25">
        <f t="shared" si="52"/>
        <v>98.366666746139515</v>
      </c>
      <c r="L351" s="25">
        <f>L350+(L355-L345)/10</f>
        <v>4.4666666984558105</v>
      </c>
      <c r="M351" s="31">
        <f>IFERROR(ROUND((ROUNDDOWN(L351,0)*12)+IFERROR(VLOOKUP(ROUND(L351-(ROUNDDOWN(L351,0)),1),_Esperanzas!$R$5:$S$18,2,TRUE),0),0),12)</f>
        <v>54</v>
      </c>
      <c r="N351" s="26">
        <f t="shared" si="51"/>
        <v>99.066666698455805</v>
      </c>
      <c r="AC351" s="29">
        <f t="shared" si="50"/>
        <v>94.6</v>
      </c>
      <c r="AD351" s="25">
        <f>AD350+(AD355-AD345)/10</f>
        <v>2.9333332538604742</v>
      </c>
      <c r="AE351" s="31">
        <f>IFERROR(ROUND((ROUNDDOWN(AD351,0)*12)+IFERROR(VLOOKUP(ROUND(AD351-(ROUNDDOWN(AD351,0)),1),_Esperanzas!$R$5:$S$18,2,TRUE),0),0),12)</f>
        <v>34</v>
      </c>
      <c r="AF351" s="25">
        <f t="shared" si="53"/>
        <v>97.533333253860462</v>
      </c>
      <c r="AG351" s="25">
        <f>AG350+(AG355-AG345)/10</f>
        <v>3.4666666507720958</v>
      </c>
      <c r="AH351" s="31">
        <f>IFERROR(ROUND((ROUNDDOWN(AG351,0)*12)+IFERROR(VLOOKUP(ROUND(AG351-(ROUNDDOWN(AG351,0)),1),_Esperanzas!$R$5:$S$18,2,TRUE),0),0),12)</f>
        <v>42</v>
      </c>
      <c r="AI351" s="26">
        <f t="shared" si="54"/>
        <v>98.066666650772092</v>
      </c>
    </row>
    <row r="352" spans="8:35" x14ac:dyDescent="0.25">
      <c r="H352" s="30">
        <f t="shared" si="49"/>
        <v>94.7</v>
      </c>
      <c r="I352" s="28">
        <f>I351+(I355-I345)/10</f>
        <v>3.741666746139527</v>
      </c>
      <c r="J352" s="32">
        <f>IFERROR(ROUND((ROUNDDOWN(I352,0)*12)+IFERROR(VLOOKUP(ROUND(I352-(ROUNDDOWN(I352,0)),1),_Esperanzas!$R$5:$S$18,2,TRUE),0),0),12)</f>
        <v>44</v>
      </c>
      <c r="K352" s="28">
        <f t="shared" si="52"/>
        <v>98.441666746139532</v>
      </c>
      <c r="L352" s="28">
        <f>L351+(L355-L345)/10</f>
        <v>4.4333333969116211</v>
      </c>
      <c r="M352" s="32">
        <f>IFERROR(ROUND((ROUNDDOWN(L352,0)*12)+IFERROR(VLOOKUP(ROUND(L352-(ROUNDDOWN(L352,0)),1),_Esperanzas!$R$5:$S$18,2,TRUE),0),0),12)</f>
        <v>52</v>
      </c>
      <c r="N352" s="28">
        <f t="shared" si="51"/>
        <v>99.133333396911624</v>
      </c>
      <c r="AC352" s="30">
        <f t="shared" si="50"/>
        <v>94.7</v>
      </c>
      <c r="AD352" s="28">
        <f>AD351+(AD355-AD345)/10</f>
        <v>2.9083332538604743</v>
      </c>
      <c r="AE352" s="32">
        <f>IFERROR(ROUND((ROUNDDOWN(AD352,0)*12)+IFERROR(VLOOKUP(ROUND(AD352-(ROUNDDOWN(AD352,0)),1),_Esperanzas!$R$5:$S$18,2,TRUE),0),0),12)</f>
        <v>34</v>
      </c>
      <c r="AF352" s="28">
        <f t="shared" si="53"/>
        <v>97.608333253860479</v>
      </c>
      <c r="AG352" s="28">
        <f>AG351+(AG355-AG345)/10</f>
        <v>3.4333333015441907</v>
      </c>
      <c r="AH352" s="32">
        <f>IFERROR(ROUND((ROUNDDOWN(AG352,0)*12)+IFERROR(VLOOKUP(ROUND(AG352-(ROUNDDOWN(AG352,0)),1),_Esperanzas!$R$5:$S$18,2,TRUE),0),0),12)</f>
        <v>40</v>
      </c>
      <c r="AI352" s="28">
        <f t="shared" si="54"/>
        <v>98.133333301544198</v>
      </c>
    </row>
    <row r="353" spans="8:35" x14ac:dyDescent="0.25">
      <c r="H353" s="29">
        <f t="shared" si="49"/>
        <v>94.8</v>
      </c>
      <c r="I353" s="25">
        <f>I352+(I355-I345)/10</f>
        <v>3.7166667461395271</v>
      </c>
      <c r="J353" s="31">
        <f>IFERROR(ROUND((ROUNDDOWN(I353,0)*12)+IFERROR(VLOOKUP(ROUND(I353-(ROUNDDOWN(I353,0)),1),_Esperanzas!$R$5:$S$18,2,TRUE),0),0),12)</f>
        <v>44</v>
      </c>
      <c r="K353" s="25">
        <f t="shared" si="52"/>
        <v>98.516666746139521</v>
      </c>
      <c r="L353" s="25">
        <f>L352+(L355-L345)/10</f>
        <v>4.4000000953674316</v>
      </c>
      <c r="M353" s="31">
        <f>IFERROR(ROUND((ROUNDDOWN(L353,0)*12)+IFERROR(VLOOKUP(ROUND(L353-(ROUNDDOWN(L353,0)),1),_Esperanzas!$R$5:$S$18,2,TRUE),0),0),12)</f>
        <v>52</v>
      </c>
      <c r="N353" s="26">
        <f t="shared" si="51"/>
        <v>99.200000095367429</v>
      </c>
      <c r="AC353" s="29">
        <f t="shared" si="50"/>
        <v>94.8</v>
      </c>
      <c r="AD353" s="25">
        <f>AD352+(AD355-AD345)/10</f>
        <v>2.8833332538604743</v>
      </c>
      <c r="AE353" s="31">
        <f>IFERROR(ROUND((ROUNDDOWN(AD353,0)*12)+IFERROR(VLOOKUP(ROUND(AD353-(ROUNDDOWN(AD353,0)),1),_Esperanzas!$R$5:$S$18,2,TRUE),0),0),12)</f>
        <v>34</v>
      </c>
      <c r="AF353" s="25">
        <f t="shared" si="53"/>
        <v>97.683333253860468</v>
      </c>
      <c r="AG353" s="25">
        <f>AG352+(AG355-AG345)/10</f>
        <v>3.3999999523162856</v>
      </c>
      <c r="AH353" s="31">
        <f>IFERROR(ROUND((ROUNDDOWN(AG353,0)*12)+IFERROR(VLOOKUP(ROUND(AG353-(ROUNDDOWN(AG353,0)),1),_Esperanzas!$R$5:$S$18,2,TRUE),0),0),12)</f>
        <v>40</v>
      </c>
      <c r="AI353" s="26">
        <f t="shared" si="54"/>
        <v>98.19999995231629</v>
      </c>
    </row>
    <row r="354" spans="8:35" x14ac:dyDescent="0.25">
      <c r="H354" s="30">
        <f t="shared" si="49"/>
        <v>94.9</v>
      </c>
      <c r="I354" s="28">
        <f>I353+(I355-I345)/10</f>
        <v>3.6916667461395272</v>
      </c>
      <c r="J354" s="32">
        <f>IFERROR(ROUND((ROUNDDOWN(I354,0)*12)+IFERROR(VLOOKUP(ROUND(I354-(ROUNDDOWN(I354,0)),1),_Esperanzas!$R$5:$S$18,2,TRUE),0),0),12)</f>
        <v>44</v>
      </c>
      <c r="K354" s="28">
        <f t="shared" si="52"/>
        <v>98.591666746139538</v>
      </c>
      <c r="L354" s="28">
        <f>L353+(L355-L345)/10</f>
        <v>4.3666667938232422</v>
      </c>
      <c r="M354" s="32">
        <f>IFERROR(ROUND((ROUNDDOWN(L354,0)*12)+IFERROR(VLOOKUP(ROUND(L354-(ROUNDDOWN(L354,0)),1),_Esperanzas!$R$5:$S$18,2,TRUE),0),0),12)</f>
        <v>52</v>
      </c>
      <c r="N354" s="28">
        <f t="shared" si="51"/>
        <v>99.266666793823248</v>
      </c>
      <c r="AC354" s="30">
        <f t="shared" si="50"/>
        <v>94.9</v>
      </c>
      <c r="AD354" s="28">
        <f>AD353+(AD355-AD345)/10</f>
        <v>2.8583332538604744</v>
      </c>
      <c r="AE354" s="32">
        <f>IFERROR(ROUND((ROUNDDOWN(AD354,0)*12)+IFERROR(VLOOKUP(ROUND(AD354-(ROUNDDOWN(AD354,0)),1),_Esperanzas!$R$5:$S$18,2,TRUE),0),0),12)</f>
        <v>34</v>
      </c>
      <c r="AF354" s="28">
        <f t="shared" si="53"/>
        <v>97.758333253860485</v>
      </c>
      <c r="AG354" s="28">
        <f>AG353+(AG355-AG345)/10</f>
        <v>3.3666666030883805</v>
      </c>
      <c r="AH354" s="32">
        <f>IFERROR(ROUND((ROUNDDOWN(AG354,0)*12)+IFERROR(VLOOKUP(ROUND(AG354-(ROUNDDOWN(AG354,0)),1),_Esperanzas!$R$5:$S$18,2,TRUE),0),0),12)</f>
        <v>40</v>
      </c>
      <c r="AI354" s="28">
        <f t="shared" si="54"/>
        <v>98.266666603088382</v>
      </c>
    </row>
    <row r="355" spans="8:35" x14ac:dyDescent="0.25">
      <c r="H355" s="29">
        <f t="shared" si="49"/>
        <v>95</v>
      </c>
      <c r="I355" s="25">
        <f>VLOOKUP($H355,$B$5:$F$55,2,0)</f>
        <v>3.6666667461395264</v>
      </c>
      <c r="J355" s="31">
        <f>IFERROR(ROUND((ROUNDDOWN(I355,0)*12)+IFERROR(VLOOKUP(ROUND(I355-(ROUNDDOWN(I355,0)),1),_Esperanzas!$R$5:$S$18,2,TRUE),0),0),12)</f>
        <v>44</v>
      </c>
      <c r="K355" s="25">
        <f t="shared" si="52"/>
        <v>98.666666746139526</v>
      </c>
      <c r="L355" s="25">
        <f>VLOOKUP($H355,$B$5:$F$55,4,0)</f>
        <v>4.3333334922790527</v>
      </c>
      <c r="M355" s="31">
        <f>IFERROR(ROUND((ROUNDDOWN(L355,0)*12)+IFERROR(VLOOKUP(ROUND(L355-(ROUNDDOWN(L355,0)),1),_Esperanzas!$R$5:$S$18,2,TRUE),0),0),12)</f>
        <v>51</v>
      </c>
      <c r="N355" s="26">
        <f t="shared" si="51"/>
        <v>99.333333492279053</v>
      </c>
      <c r="AC355" s="29">
        <f t="shared" si="50"/>
        <v>95</v>
      </c>
      <c r="AD355" s="25">
        <f>VLOOKUP($AC355,$W$5:$AA$55,2,0)</f>
        <v>2.8333332538604736</v>
      </c>
      <c r="AE355" s="31">
        <f>IFERROR(ROUND((ROUNDDOWN(AD355,0)*12)+IFERROR(VLOOKUP(ROUND(AD355-(ROUNDDOWN(AD355,0)),1),_Esperanzas!$R$5:$S$18,2,TRUE),0),0),12)</f>
        <v>33</v>
      </c>
      <c r="AF355" s="25">
        <f t="shared" si="53"/>
        <v>97.833333253860474</v>
      </c>
      <c r="AG355" s="25">
        <f>VLOOKUP($AC355,$W$5:$AA$55,4,0)</f>
        <v>3.3333332538604736</v>
      </c>
      <c r="AH355" s="31">
        <f>IFERROR(ROUND((ROUNDDOWN(AG355,0)*12)+IFERROR(VLOOKUP(ROUND(AG355-(ROUNDDOWN(AG355,0)),1),_Esperanzas!$R$5:$S$18,2,TRUE),0),0),12)</f>
        <v>39</v>
      </c>
      <c r="AI355" s="26">
        <f t="shared" si="54"/>
        <v>98.333333253860474</v>
      </c>
    </row>
    <row r="356" spans="8:35" x14ac:dyDescent="0.25">
      <c r="H356" s="30">
        <f t="shared" si="49"/>
        <v>95.1</v>
      </c>
      <c r="I356" s="28">
        <f>I355+(I365-I355)/10</f>
        <v>3.6416667461395265</v>
      </c>
      <c r="J356" s="32">
        <f>IFERROR(ROUND((ROUNDDOWN(I356,0)*12)+IFERROR(VLOOKUP(ROUND(I356-(ROUNDDOWN(I356,0)),1),_Esperanzas!$R$5:$S$18,2,TRUE),0),0),12)</f>
        <v>43</v>
      </c>
      <c r="K356" s="28">
        <f t="shared" si="52"/>
        <v>98.741666746139515</v>
      </c>
      <c r="L356" s="28">
        <f>L355+(L365-L355)/10</f>
        <v>4.3000001430511476</v>
      </c>
      <c r="M356" s="32">
        <f>IFERROR(ROUND((ROUNDDOWN(L356,0)*12)+IFERROR(VLOOKUP(ROUND(L356-(ROUNDDOWN(L356,0)),1),_Esperanzas!$R$5:$S$18,2,TRUE),0),0),12)</f>
        <v>51</v>
      </c>
      <c r="N356" s="28">
        <f t="shared" si="51"/>
        <v>99.400000143051145</v>
      </c>
      <c r="AC356" s="30">
        <f t="shared" si="50"/>
        <v>95.1</v>
      </c>
      <c r="AD356" s="28">
        <f>AD355+(AD365-AD355)/10</f>
        <v>2.8083332538604737</v>
      </c>
      <c r="AE356" s="32">
        <f>IFERROR(ROUND((ROUNDDOWN(AD356,0)*12)+IFERROR(VLOOKUP(ROUND(AD356-(ROUNDDOWN(AD356,0)),1),_Esperanzas!$R$5:$S$18,2,TRUE),0),0),12)</f>
        <v>33</v>
      </c>
      <c r="AF356" s="28">
        <f t="shared" si="53"/>
        <v>97.908333253860462</v>
      </c>
      <c r="AG356" s="28">
        <f>AG355+(AG365-AG355)/10</f>
        <v>3.3083332538604737</v>
      </c>
      <c r="AH356" s="32">
        <f>IFERROR(ROUND((ROUNDDOWN(AG356,0)*12)+IFERROR(VLOOKUP(ROUND(AG356-(ROUNDDOWN(AG356,0)),1),_Esperanzas!$R$5:$S$18,2,TRUE),0),0),12)</f>
        <v>39</v>
      </c>
      <c r="AI356" s="28">
        <f t="shared" si="54"/>
        <v>98.408333253860462</v>
      </c>
    </row>
    <row r="357" spans="8:35" x14ac:dyDescent="0.25">
      <c r="H357" s="29">
        <f t="shared" si="49"/>
        <v>95.2</v>
      </c>
      <c r="I357" s="25">
        <f>I356+(I365-I355)/10</f>
        <v>3.6166667461395265</v>
      </c>
      <c r="J357" s="31">
        <f>IFERROR(ROUND((ROUNDDOWN(I357,0)*12)+IFERROR(VLOOKUP(ROUND(I357-(ROUNDDOWN(I357,0)),1),_Esperanzas!$R$5:$S$18,2,TRUE),0),0),12)</f>
        <v>43</v>
      </c>
      <c r="K357" s="25">
        <f t="shared" si="52"/>
        <v>98.816666746139532</v>
      </c>
      <c r="L357" s="25">
        <f>L356+(L365-L355)/10</f>
        <v>4.2666667938232425</v>
      </c>
      <c r="M357" s="31">
        <f>IFERROR(ROUND((ROUNDDOWN(L357,0)*12)+IFERROR(VLOOKUP(ROUND(L357-(ROUNDDOWN(L357,0)),1),_Esperanzas!$R$5:$S$18,2,TRUE),0),0),12)</f>
        <v>51</v>
      </c>
      <c r="N357" s="26">
        <f t="shared" si="51"/>
        <v>99.466666793823251</v>
      </c>
      <c r="AC357" s="29">
        <f t="shared" si="50"/>
        <v>95.2</v>
      </c>
      <c r="AD357" s="25">
        <f>AD356+(AD365-AD355)/10</f>
        <v>2.7833332538604738</v>
      </c>
      <c r="AE357" s="31">
        <f>IFERROR(ROUND((ROUNDDOWN(AD357,0)*12)+IFERROR(VLOOKUP(ROUND(AD357-(ROUNDDOWN(AD357,0)),1),_Esperanzas!$R$5:$S$18,2,TRUE),0),0),12)</f>
        <v>33</v>
      </c>
      <c r="AF357" s="25">
        <f t="shared" si="53"/>
        <v>97.983333253860479</v>
      </c>
      <c r="AG357" s="25">
        <f>AG356+(AG365-AG355)/10</f>
        <v>3.2833332538604738</v>
      </c>
      <c r="AH357" s="31">
        <f>IFERROR(ROUND((ROUNDDOWN(AG357,0)*12)+IFERROR(VLOOKUP(ROUND(AG357-(ROUNDDOWN(AG357,0)),1),_Esperanzas!$R$5:$S$18,2,TRUE),0),0),12)</f>
        <v>39</v>
      </c>
      <c r="AI357" s="26">
        <f t="shared" si="54"/>
        <v>98.483333253860479</v>
      </c>
    </row>
    <row r="358" spans="8:35" x14ac:dyDescent="0.25">
      <c r="H358" s="30">
        <f t="shared" si="49"/>
        <v>95.3</v>
      </c>
      <c r="I358" s="28">
        <f>I357+(I365-I355)/10</f>
        <v>3.5916667461395266</v>
      </c>
      <c r="J358" s="32">
        <f>IFERROR(ROUND((ROUNDDOWN(I358,0)*12)+IFERROR(VLOOKUP(ROUND(I358-(ROUNDDOWN(I358,0)),1),_Esperanzas!$R$5:$S$18,2,TRUE),0),0),12)</f>
        <v>43</v>
      </c>
      <c r="K358" s="28">
        <f t="shared" si="52"/>
        <v>98.891666746139521</v>
      </c>
      <c r="L358" s="28">
        <f>L357+(L365-L355)/10</f>
        <v>4.2333334445953374</v>
      </c>
      <c r="M358" s="32">
        <f>IFERROR(ROUND((ROUNDDOWN(L358,0)*12)+IFERROR(VLOOKUP(ROUND(L358-(ROUNDDOWN(L358,0)),1),_Esperanzas!$R$5:$S$18,2,TRUE),0),0),12)</f>
        <v>50</v>
      </c>
      <c r="N358" s="28">
        <f t="shared" si="51"/>
        <v>99.533333444595328</v>
      </c>
      <c r="AC358" s="30">
        <f t="shared" si="50"/>
        <v>95.3</v>
      </c>
      <c r="AD358" s="28">
        <f>AD357+(AD365-AD355)/10</f>
        <v>2.7583332538604739</v>
      </c>
      <c r="AE358" s="32">
        <f>IFERROR(ROUND((ROUNDDOWN(AD358,0)*12)+IFERROR(VLOOKUP(ROUND(AD358-(ROUNDDOWN(AD358,0)),1),_Esperanzas!$R$5:$S$18,2,TRUE),0),0),12)</f>
        <v>33</v>
      </c>
      <c r="AF358" s="28">
        <f t="shared" si="53"/>
        <v>98.058333253860468</v>
      </c>
      <c r="AG358" s="28">
        <f>AG357+(AG365-AG355)/10</f>
        <v>3.2583332538604739</v>
      </c>
      <c r="AH358" s="32">
        <f>IFERROR(ROUND((ROUNDDOWN(AG358,0)*12)+IFERROR(VLOOKUP(ROUND(AG358-(ROUNDDOWN(AG358,0)),1),_Esperanzas!$R$5:$S$18,2,TRUE),0),0),12)</f>
        <v>39</v>
      </c>
      <c r="AI358" s="28">
        <f t="shared" si="54"/>
        <v>98.558333253860468</v>
      </c>
    </row>
    <row r="359" spans="8:35" x14ac:dyDescent="0.25">
      <c r="H359" s="29">
        <f t="shared" si="49"/>
        <v>95.4</v>
      </c>
      <c r="I359" s="25">
        <f>I358+(I365-I355)/10</f>
        <v>3.5666667461395267</v>
      </c>
      <c r="J359" s="31">
        <f>IFERROR(ROUND((ROUNDDOWN(I359,0)*12)+IFERROR(VLOOKUP(ROUND(I359-(ROUNDDOWN(I359,0)),1),_Esperanzas!$R$5:$S$18,2,TRUE),0),0),12)</f>
        <v>43</v>
      </c>
      <c r="K359" s="25">
        <f t="shared" si="52"/>
        <v>98.966666746139538</v>
      </c>
      <c r="L359" s="25">
        <f>L358+(L365-L355)/10</f>
        <v>4.2000000953674324</v>
      </c>
      <c r="M359" s="31">
        <f>IFERROR(ROUND((ROUNDDOWN(L359,0)*12)+IFERROR(VLOOKUP(ROUND(L359-(ROUNDDOWN(L359,0)),1),_Esperanzas!$R$5:$S$18,2,TRUE),0),0),12)</f>
        <v>50</v>
      </c>
      <c r="N359" s="26">
        <f t="shared" si="51"/>
        <v>99.600000095367434</v>
      </c>
      <c r="AC359" s="29">
        <f t="shared" si="50"/>
        <v>95.4</v>
      </c>
      <c r="AD359" s="25">
        <f>AD358+(AD365-AD355)/10</f>
        <v>2.733333253860474</v>
      </c>
      <c r="AE359" s="31">
        <f>IFERROR(ROUND((ROUNDDOWN(AD359,0)*12)+IFERROR(VLOOKUP(ROUND(AD359-(ROUNDDOWN(AD359,0)),1),_Esperanzas!$R$5:$S$18,2,TRUE),0),0),12)</f>
        <v>32</v>
      </c>
      <c r="AF359" s="25">
        <f t="shared" si="53"/>
        <v>98.133333253860485</v>
      </c>
      <c r="AG359" s="25">
        <f>AG358+(AG365-AG355)/10</f>
        <v>3.233333253860474</v>
      </c>
      <c r="AH359" s="31">
        <f>IFERROR(ROUND((ROUNDDOWN(AG359,0)*12)+IFERROR(VLOOKUP(ROUND(AG359-(ROUNDDOWN(AG359,0)),1),_Esperanzas!$R$5:$S$18,2,TRUE),0),0),12)</f>
        <v>38</v>
      </c>
      <c r="AI359" s="26">
        <f t="shared" si="54"/>
        <v>98.633333253860485</v>
      </c>
    </row>
    <row r="360" spans="8:35" x14ac:dyDescent="0.25">
      <c r="H360" s="30">
        <f t="shared" si="49"/>
        <v>95.5</v>
      </c>
      <c r="I360" s="28">
        <f>I359+(I365-I355)/10</f>
        <v>3.5416667461395268</v>
      </c>
      <c r="J360" s="32">
        <f>IFERROR(ROUND((ROUNDDOWN(I360,0)*12)+IFERROR(VLOOKUP(ROUND(I360-(ROUNDDOWN(I360,0)),1),_Esperanzas!$R$5:$S$18,2,TRUE),0),0),12)</f>
        <v>42</v>
      </c>
      <c r="K360" s="28">
        <f t="shared" si="52"/>
        <v>99.041666746139526</v>
      </c>
      <c r="L360" s="28">
        <f>L359+(L365-L355)/10</f>
        <v>4.1666667461395273</v>
      </c>
      <c r="M360" s="32">
        <f>IFERROR(ROUND((ROUNDDOWN(L360,0)*12)+IFERROR(VLOOKUP(ROUND(L360-(ROUNDDOWN(L360,0)),1),_Esperanzas!$R$5:$S$18,2,TRUE),0),0),12)</f>
        <v>50</v>
      </c>
      <c r="N360" s="28">
        <f t="shared" si="51"/>
        <v>99.666666746139526</v>
      </c>
      <c r="AC360" s="30">
        <f t="shared" si="50"/>
        <v>95.5</v>
      </c>
      <c r="AD360" s="28">
        <f>AD359+(AD365-AD355)/10</f>
        <v>2.7083332538604741</v>
      </c>
      <c r="AE360" s="32">
        <f>IFERROR(ROUND((ROUNDDOWN(AD360,0)*12)+IFERROR(VLOOKUP(ROUND(AD360-(ROUNDDOWN(AD360,0)),1),_Esperanzas!$R$5:$S$18,2,TRUE),0),0),12)</f>
        <v>32</v>
      </c>
      <c r="AF360" s="28">
        <f t="shared" si="53"/>
        <v>98.208333253860474</v>
      </c>
      <c r="AG360" s="28">
        <f>AG359+(AG365-AG355)/10</f>
        <v>3.2083332538604741</v>
      </c>
      <c r="AH360" s="32">
        <f>IFERROR(ROUND((ROUNDDOWN(AG360,0)*12)+IFERROR(VLOOKUP(ROUND(AG360-(ROUNDDOWN(AG360,0)),1),_Esperanzas!$R$5:$S$18,2,TRUE),0),0),12)</f>
        <v>38</v>
      </c>
      <c r="AI360" s="28">
        <f t="shared" si="54"/>
        <v>98.708333253860474</v>
      </c>
    </row>
    <row r="361" spans="8:35" x14ac:dyDescent="0.25">
      <c r="H361" s="29">
        <f t="shared" si="49"/>
        <v>95.6</v>
      </c>
      <c r="I361" s="25">
        <f>I360+(I365-I355)/10</f>
        <v>3.5166667461395269</v>
      </c>
      <c r="J361" s="31">
        <f>IFERROR(ROUND((ROUNDDOWN(I361,0)*12)+IFERROR(VLOOKUP(ROUND(I361-(ROUNDDOWN(I361,0)),1),_Esperanzas!$R$5:$S$18,2,TRUE),0),0),12)</f>
        <v>42</v>
      </c>
      <c r="K361" s="25">
        <f t="shared" si="52"/>
        <v>99.116666746139515</v>
      </c>
      <c r="L361" s="25">
        <f>L360+(L365-L355)/10</f>
        <v>4.1333333969116222</v>
      </c>
      <c r="M361" s="31">
        <f>IFERROR(ROUND((ROUNDDOWN(L361,0)*12)+IFERROR(VLOOKUP(ROUND(L361-(ROUNDDOWN(L361,0)),1),_Esperanzas!$R$5:$S$18,2,TRUE),0),0),12)</f>
        <v>49</v>
      </c>
      <c r="N361" s="26">
        <f t="shared" si="51"/>
        <v>99.733333396911618</v>
      </c>
      <c r="AC361" s="29">
        <f t="shared" si="50"/>
        <v>95.6</v>
      </c>
      <c r="AD361" s="25">
        <f>AD360+(AD365-AD355)/10</f>
        <v>2.6833332538604742</v>
      </c>
      <c r="AE361" s="31">
        <f>IFERROR(ROUND((ROUNDDOWN(AD361,0)*12)+IFERROR(VLOOKUP(ROUND(AD361-(ROUNDDOWN(AD361,0)),1),_Esperanzas!$R$5:$S$18,2,TRUE),0),0),12)</f>
        <v>32</v>
      </c>
      <c r="AF361" s="25">
        <f t="shared" si="53"/>
        <v>98.283333253860462</v>
      </c>
      <c r="AG361" s="25">
        <f>AG360+(AG365-AG355)/10</f>
        <v>3.1833332538604742</v>
      </c>
      <c r="AH361" s="31">
        <f>IFERROR(ROUND((ROUNDDOWN(AG361,0)*12)+IFERROR(VLOOKUP(ROUND(AG361-(ROUNDDOWN(AG361,0)),1),_Esperanzas!$R$5:$S$18,2,TRUE),0),0),12)</f>
        <v>38</v>
      </c>
      <c r="AI361" s="26">
        <f t="shared" si="54"/>
        <v>98.783333253860462</v>
      </c>
    </row>
    <row r="362" spans="8:35" x14ac:dyDescent="0.25">
      <c r="H362" s="30">
        <f t="shared" si="49"/>
        <v>95.7</v>
      </c>
      <c r="I362" s="28">
        <f>I361+(I365-I355)/10</f>
        <v>3.491666746139527</v>
      </c>
      <c r="J362" s="32">
        <f>IFERROR(ROUND((ROUNDDOWN(I362,0)*12)+IFERROR(VLOOKUP(ROUND(I362-(ROUNDDOWN(I362,0)),1),_Esperanzas!$R$5:$S$18,2,TRUE),0),0),12)</f>
        <v>42</v>
      </c>
      <c r="K362" s="28">
        <f t="shared" si="52"/>
        <v>99.191666746139532</v>
      </c>
      <c r="L362" s="28">
        <f>L361+(L365-L355)/10</f>
        <v>4.1000000476837171</v>
      </c>
      <c r="M362" s="32">
        <f>IFERROR(ROUND((ROUNDDOWN(L362,0)*12)+IFERROR(VLOOKUP(ROUND(L362-(ROUNDDOWN(L362,0)),1),_Esperanzas!$R$5:$S$18,2,TRUE),0),0),12)</f>
        <v>49</v>
      </c>
      <c r="N362" s="28">
        <f t="shared" si="51"/>
        <v>99.800000047683724</v>
      </c>
      <c r="AC362" s="30">
        <f t="shared" si="50"/>
        <v>95.7</v>
      </c>
      <c r="AD362" s="28">
        <f>AD361+(AD365-AD355)/10</f>
        <v>2.6583332538604743</v>
      </c>
      <c r="AE362" s="32">
        <f>IFERROR(ROUND((ROUNDDOWN(AD362,0)*12)+IFERROR(VLOOKUP(ROUND(AD362-(ROUNDDOWN(AD362,0)),1),_Esperanzas!$R$5:$S$18,2,TRUE),0),0),12)</f>
        <v>32</v>
      </c>
      <c r="AF362" s="28">
        <f t="shared" si="53"/>
        <v>98.358333253860479</v>
      </c>
      <c r="AG362" s="28">
        <f>AG361+(AG365-AG355)/10</f>
        <v>3.1583332538604743</v>
      </c>
      <c r="AH362" s="32">
        <f>IFERROR(ROUND((ROUNDDOWN(AG362,0)*12)+IFERROR(VLOOKUP(ROUND(AG362-(ROUNDDOWN(AG362,0)),1),_Esperanzas!$R$5:$S$18,2,TRUE),0),0),12)</f>
        <v>38</v>
      </c>
      <c r="AI362" s="28">
        <f t="shared" si="54"/>
        <v>98.858333253860479</v>
      </c>
    </row>
    <row r="363" spans="8:35" x14ac:dyDescent="0.25">
      <c r="H363" s="29">
        <f t="shared" si="49"/>
        <v>95.8</v>
      </c>
      <c r="I363" s="25">
        <f>I362+(I365-I355)/10</f>
        <v>3.4666667461395271</v>
      </c>
      <c r="J363" s="31">
        <f>IFERROR(ROUND((ROUNDDOWN(I363,0)*12)+IFERROR(VLOOKUP(ROUND(I363-(ROUNDDOWN(I363,0)),1),_Esperanzas!$R$5:$S$18,2,TRUE),0),0),12)</f>
        <v>42</v>
      </c>
      <c r="K363" s="25">
        <f t="shared" si="52"/>
        <v>99.266666746139521</v>
      </c>
      <c r="L363" s="25">
        <f>L362+(L365-L355)/10</f>
        <v>4.066666698455812</v>
      </c>
      <c r="M363" s="31">
        <f>IFERROR(ROUND((ROUNDDOWN(L363,0)*12)+IFERROR(VLOOKUP(ROUND(L363-(ROUNDDOWN(L363,0)),1),_Esperanzas!$R$5:$S$18,2,TRUE),0),0),12)</f>
        <v>49</v>
      </c>
      <c r="N363" s="26">
        <f t="shared" si="51"/>
        <v>99.866666698455816</v>
      </c>
      <c r="AC363" s="29">
        <f t="shared" si="50"/>
        <v>95.8</v>
      </c>
      <c r="AD363" s="25">
        <f>AD362+(AD365-AD355)/10</f>
        <v>2.6333332538604743</v>
      </c>
      <c r="AE363" s="31">
        <f>IFERROR(ROUND((ROUNDDOWN(AD363,0)*12)+IFERROR(VLOOKUP(ROUND(AD363-(ROUNDDOWN(AD363,0)),1),_Esperanzas!$R$5:$S$18,2,TRUE),0),0),12)</f>
        <v>31</v>
      </c>
      <c r="AF363" s="25">
        <f t="shared" si="53"/>
        <v>98.433333253860468</v>
      </c>
      <c r="AG363" s="25">
        <f>AG362+(AG365-AG355)/10</f>
        <v>3.1333332538604743</v>
      </c>
      <c r="AH363" s="31">
        <f>IFERROR(ROUND((ROUNDDOWN(AG363,0)*12)+IFERROR(VLOOKUP(ROUND(AG363-(ROUNDDOWN(AG363,0)),1),_Esperanzas!$R$5:$S$18,2,TRUE),0),0),12)</f>
        <v>37</v>
      </c>
      <c r="AI363" s="26">
        <f t="shared" si="54"/>
        <v>98.933333253860468</v>
      </c>
    </row>
    <row r="364" spans="8:35" x14ac:dyDescent="0.25">
      <c r="H364" s="30">
        <f t="shared" si="49"/>
        <v>95.9</v>
      </c>
      <c r="I364" s="28">
        <f>I363+(I365-I355)/10</f>
        <v>3.4416667461395272</v>
      </c>
      <c r="J364" s="32">
        <f>IFERROR(ROUND((ROUNDDOWN(I364,0)*12)+IFERROR(VLOOKUP(ROUND(I364-(ROUNDDOWN(I364,0)),1),_Esperanzas!$R$5:$S$18,2,TRUE),0),0),12)</f>
        <v>40</v>
      </c>
      <c r="K364" s="28">
        <f t="shared" si="52"/>
        <v>99.341666746139538</v>
      </c>
      <c r="L364" s="28">
        <f>L363+(L365-L355)/10</f>
        <v>4.0333333492279069</v>
      </c>
      <c r="M364" s="32">
        <f>IFERROR(ROUND((ROUNDDOWN(L364,0)*12)+IFERROR(VLOOKUP(ROUND(L364-(ROUNDDOWN(L364,0)),1),_Esperanzas!$R$5:$S$18,2,TRUE),0),0),12)</f>
        <v>48</v>
      </c>
      <c r="N364" s="28">
        <f t="shared" si="51"/>
        <v>99.933333349227908</v>
      </c>
      <c r="AC364" s="30">
        <f t="shared" si="50"/>
        <v>95.9</v>
      </c>
      <c r="AD364" s="28">
        <f>AD363+(AD365-AD355)/10</f>
        <v>2.6083332538604744</v>
      </c>
      <c r="AE364" s="32">
        <f>IFERROR(ROUND((ROUNDDOWN(AD364,0)*12)+IFERROR(VLOOKUP(ROUND(AD364-(ROUNDDOWN(AD364,0)),1),_Esperanzas!$R$5:$S$18,2,TRUE),0),0),12)</f>
        <v>31</v>
      </c>
      <c r="AF364" s="28">
        <f t="shared" si="53"/>
        <v>98.508333253860485</v>
      </c>
      <c r="AG364" s="28">
        <f>AG363+(AG365-AG355)/10</f>
        <v>3.1083332538604744</v>
      </c>
      <c r="AH364" s="32">
        <f>IFERROR(ROUND((ROUNDDOWN(AG364,0)*12)+IFERROR(VLOOKUP(ROUND(AG364-(ROUNDDOWN(AG364,0)),1),_Esperanzas!$R$5:$S$18,2,TRUE),0),0),12)</f>
        <v>37</v>
      </c>
      <c r="AI364" s="28">
        <f t="shared" si="54"/>
        <v>99.008333253860485</v>
      </c>
    </row>
    <row r="365" spans="8:35" x14ac:dyDescent="0.25">
      <c r="H365" s="29">
        <f t="shared" si="49"/>
        <v>96</v>
      </c>
      <c r="I365" s="25">
        <f>VLOOKUP($H365,$B$5:$F$55,2,0)</f>
        <v>3.4166667461395264</v>
      </c>
      <c r="J365" s="31">
        <f>IFERROR(ROUND((ROUNDDOWN(I365,0)*12)+IFERROR(VLOOKUP(ROUND(I365-(ROUNDDOWN(I365,0)),1),_Esperanzas!$R$5:$S$18,2,TRUE),0),0),12)</f>
        <v>40</v>
      </c>
      <c r="K365" s="25">
        <f t="shared" si="52"/>
        <v>99.416666746139526</v>
      </c>
      <c r="L365" s="25">
        <f>VLOOKUP($H365,$B$5:$F$55,4,0)</f>
        <v>4</v>
      </c>
      <c r="M365" s="31">
        <f>IFERROR(ROUND((ROUNDDOWN(L365,0)*12)+IFERROR(VLOOKUP(ROUND(L365-(ROUNDDOWN(L365,0)),1),_Esperanzas!$R$5:$S$18,2,TRUE),0),0),12)</f>
        <v>48</v>
      </c>
      <c r="N365" s="26">
        <f t="shared" si="51"/>
        <v>100</v>
      </c>
      <c r="AC365" s="29">
        <f t="shared" si="50"/>
        <v>96</v>
      </c>
      <c r="AD365" s="25">
        <f>VLOOKUP($AC365,$W$5:$AA$55,2,0)</f>
        <v>2.5833332538604736</v>
      </c>
      <c r="AE365" s="31">
        <f>IFERROR(ROUND((ROUNDDOWN(AD365,0)*12)+IFERROR(VLOOKUP(ROUND(AD365-(ROUNDDOWN(AD365,0)),1),_Esperanzas!$R$5:$S$18,2,TRUE),0),0),12)</f>
        <v>31</v>
      </c>
      <c r="AF365" s="25">
        <f t="shared" si="53"/>
        <v>98.583333253860474</v>
      </c>
      <c r="AG365" s="25">
        <f>VLOOKUP($AC365,$W$5:$AA$55,4,0)</f>
        <v>3.0833332538604736</v>
      </c>
      <c r="AH365" s="31">
        <f>IFERROR(ROUND((ROUNDDOWN(AG365,0)*12)+IFERROR(VLOOKUP(ROUND(AG365-(ROUNDDOWN(AG365,0)),1),_Esperanzas!$R$5:$S$18,2,TRUE),0),0),12)</f>
        <v>37</v>
      </c>
      <c r="AI365" s="26">
        <f t="shared" si="54"/>
        <v>99.083333253860474</v>
      </c>
    </row>
    <row r="366" spans="8:35" x14ac:dyDescent="0.25">
      <c r="H366" s="30">
        <f t="shared" si="49"/>
        <v>96.1</v>
      </c>
      <c r="I366" s="28">
        <f>I365+(I375-I365)/10</f>
        <v>3.3916667461395265</v>
      </c>
      <c r="J366" s="32">
        <f>IFERROR(ROUND((ROUNDDOWN(I366,0)*12)+IFERROR(VLOOKUP(ROUND(I366-(ROUNDDOWN(I366,0)),1),_Esperanzas!$R$5:$S$18,2,TRUE),0),0),12)</f>
        <v>40</v>
      </c>
      <c r="K366" s="28">
        <f t="shared" si="52"/>
        <v>99.491666746139515</v>
      </c>
      <c r="L366" s="28">
        <f>L365+(L375-L365)/10</f>
        <v>3.9666666746139527</v>
      </c>
      <c r="M366" s="32">
        <f>IFERROR(ROUND((ROUNDDOWN(L366,0)*12)+IFERROR(VLOOKUP(ROUND(L366-(ROUNDDOWN(L366,0)),1),_Esperanzas!$R$5:$S$18,2,TRUE),0),0),12)</f>
        <v>48</v>
      </c>
      <c r="N366" s="28">
        <f t="shared" si="51"/>
        <v>100.06666667461394</v>
      </c>
      <c r="AC366" s="30">
        <f t="shared" si="50"/>
        <v>96.1</v>
      </c>
      <c r="AD366" s="28">
        <f>AD365+(AD375-AD365)/10</f>
        <v>2.5666666030883789</v>
      </c>
      <c r="AE366" s="32">
        <f>IFERROR(ROUND((ROUNDDOWN(AD366,0)*12)+IFERROR(VLOOKUP(ROUND(AD366-(ROUNDDOWN(AD366,0)),1),_Esperanzas!$R$5:$S$18,2,TRUE),0),0),12)</f>
        <v>31</v>
      </c>
      <c r="AF366" s="28">
        <f t="shared" si="53"/>
        <v>98.666666603088373</v>
      </c>
      <c r="AG366" s="28">
        <f>AG365+(AG375-AG365)/10</f>
        <v>3.0583332538604737</v>
      </c>
      <c r="AH366" s="32">
        <f>IFERROR(ROUND((ROUNDDOWN(AG366,0)*12)+IFERROR(VLOOKUP(ROUND(AG366-(ROUNDDOWN(AG366,0)),1),_Esperanzas!$R$5:$S$18,2,TRUE),0),0),12)</f>
        <v>37</v>
      </c>
      <c r="AI366" s="28">
        <f t="shared" si="54"/>
        <v>99.158333253860462</v>
      </c>
    </row>
    <row r="367" spans="8:35" x14ac:dyDescent="0.25">
      <c r="H367" s="29">
        <f t="shared" si="49"/>
        <v>96.2</v>
      </c>
      <c r="I367" s="25">
        <f>I366+(I375-I365)/10</f>
        <v>3.3666667461395265</v>
      </c>
      <c r="J367" s="31">
        <f>IFERROR(ROUND((ROUNDDOWN(I367,0)*12)+IFERROR(VLOOKUP(ROUND(I367-(ROUNDDOWN(I367,0)),1),_Esperanzas!$R$5:$S$18,2,TRUE),0),0),12)</f>
        <v>40</v>
      </c>
      <c r="K367" s="25">
        <f t="shared" si="52"/>
        <v>99.566666746139532</v>
      </c>
      <c r="L367" s="25">
        <f>L366+(L375-L365)/10</f>
        <v>3.9333333492279055</v>
      </c>
      <c r="M367" s="31">
        <f>IFERROR(ROUND((ROUNDDOWN(L367,0)*12)+IFERROR(VLOOKUP(ROUND(L367-(ROUNDDOWN(L367,0)),1),_Esperanzas!$R$5:$S$18,2,TRUE),0),0),12)</f>
        <v>46</v>
      </c>
      <c r="N367" s="26">
        <f t="shared" si="51"/>
        <v>100.13333334922791</v>
      </c>
      <c r="AC367" s="29">
        <f t="shared" si="50"/>
        <v>96.2</v>
      </c>
      <c r="AD367" s="25">
        <f>AD366+(AD375-AD365)/10</f>
        <v>2.5499999523162842</v>
      </c>
      <c r="AE367" s="31">
        <f>IFERROR(ROUND((ROUNDDOWN(AD367,0)*12)+IFERROR(VLOOKUP(ROUND(AD367-(ROUNDDOWN(AD367,0)),1),_Esperanzas!$R$5:$S$18,2,TRUE),0),0),12)</f>
        <v>30</v>
      </c>
      <c r="AF367" s="25">
        <f t="shared" si="53"/>
        <v>98.749999952316287</v>
      </c>
      <c r="AG367" s="25">
        <f>AG366+(AG375-AG365)/10</f>
        <v>3.0333332538604738</v>
      </c>
      <c r="AH367" s="31">
        <f>IFERROR(ROUND((ROUNDDOWN(AG367,0)*12)+IFERROR(VLOOKUP(ROUND(AG367-(ROUNDDOWN(AG367,0)),1),_Esperanzas!$R$5:$S$18,2,TRUE),0),0),12)</f>
        <v>36</v>
      </c>
      <c r="AI367" s="26">
        <f t="shared" si="54"/>
        <v>99.233333253860479</v>
      </c>
    </row>
    <row r="368" spans="8:35" x14ac:dyDescent="0.25">
      <c r="H368" s="30">
        <f t="shared" si="49"/>
        <v>96.3</v>
      </c>
      <c r="I368" s="28">
        <f>I367+(I375-I365)/10</f>
        <v>3.3416667461395266</v>
      </c>
      <c r="J368" s="32">
        <f>IFERROR(ROUND((ROUNDDOWN(I368,0)*12)+IFERROR(VLOOKUP(ROUND(I368-(ROUNDDOWN(I368,0)),1),_Esperanzas!$R$5:$S$18,2,TRUE),0),0),12)</f>
        <v>39</v>
      </c>
      <c r="K368" s="28">
        <f t="shared" si="52"/>
        <v>99.641666746139521</v>
      </c>
      <c r="L368" s="28">
        <f>L367+(L375-L365)/10</f>
        <v>3.9000000238418582</v>
      </c>
      <c r="M368" s="32">
        <f>IFERROR(ROUND((ROUNDDOWN(L368,0)*12)+IFERROR(VLOOKUP(ROUND(L368-(ROUNDDOWN(L368,0)),1),_Esperanzas!$R$5:$S$18,2,TRUE),0),0),12)</f>
        <v>46</v>
      </c>
      <c r="N368" s="28">
        <f t="shared" si="51"/>
        <v>100.20000002384185</v>
      </c>
      <c r="AC368" s="30">
        <f t="shared" si="50"/>
        <v>96.3</v>
      </c>
      <c r="AD368" s="28">
        <f>AD367+(AD375-AD365)/10</f>
        <v>2.5333333015441895</v>
      </c>
      <c r="AE368" s="32">
        <f>IFERROR(ROUND((ROUNDDOWN(AD368,0)*12)+IFERROR(VLOOKUP(ROUND(AD368-(ROUNDDOWN(AD368,0)),1),_Esperanzas!$R$5:$S$18,2,TRUE),0),0),12)</f>
        <v>30</v>
      </c>
      <c r="AF368" s="28">
        <f t="shared" si="53"/>
        <v>98.833333301544187</v>
      </c>
      <c r="AG368" s="28">
        <f>AG367+(AG375-AG365)/10</f>
        <v>3.0083332538604739</v>
      </c>
      <c r="AH368" s="32">
        <f>IFERROR(ROUND((ROUNDDOWN(AG368,0)*12)+IFERROR(VLOOKUP(ROUND(AG368-(ROUNDDOWN(AG368,0)),1),_Esperanzas!$R$5:$S$18,2,TRUE),0),0),12)</f>
        <v>36</v>
      </c>
      <c r="AI368" s="28">
        <f t="shared" si="54"/>
        <v>99.308333253860468</v>
      </c>
    </row>
    <row r="369" spans="8:35" x14ac:dyDescent="0.25">
      <c r="H369" s="29">
        <f t="shared" si="49"/>
        <v>96.4</v>
      </c>
      <c r="I369" s="25">
        <f>I368+(I375-I365)/10</f>
        <v>3.3166667461395267</v>
      </c>
      <c r="J369" s="31">
        <f>IFERROR(ROUND((ROUNDDOWN(I369,0)*12)+IFERROR(VLOOKUP(ROUND(I369-(ROUNDDOWN(I369,0)),1),_Esperanzas!$R$5:$S$18,2,TRUE),0),0),12)</f>
        <v>39</v>
      </c>
      <c r="K369" s="25">
        <f t="shared" si="52"/>
        <v>99.716666746139538</v>
      </c>
      <c r="L369" s="25">
        <f>L368+(L375-L365)/10</f>
        <v>3.8666666984558109</v>
      </c>
      <c r="M369" s="31">
        <f>IFERROR(ROUND((ROUNDDOWN(L369,0)*12)+IFERROR(VLOOKUP(ROUND(L369-(ROUNDDOWN(L369,0)),1),_Esperanzas!$R$5:$S$18,2,TRUE),0),0),12)</f>
        <v>46</v>
      </c>
      <c r="N369" s="26">
        <f t="shared" si="51"/>
        <v>100.26666669845582</v>
      </c>
      <c r="AC369" s="29">
        <f t="shared" si="50"/>
        <v>96.4</v>
      </c>
      <c r="AD369" s="25">
        <f>AD368+(AD375-AD365)/10</f>
        <v>2.5166666507720947</v>
      </c>
      <c r="AE369" s="31">
        <f>IFERROR(ROUND((ROUNDDOWN(AD369,0)*12)+IFERROR(VLOOKUP(ROUND(AD369-(ROUNDDOWN(AD369,0)),1),_Esperanzas!$R$5:$S$18,2,TRUE),0),0),12)</f>
        <v>30</v>
      </c>
      <c r="AF369" s="25">
        <f t="shared" si="53"/>
        <v>98.9166666507721</v>
      </c>
      <c r="AG369" s="25">
        <f>AG368+(AG375-AG365)/10</f>
        <v>2.983333253860474</v>
      </c>
      <c r="AH369" s="31">
        <f>IFERROR(ROUND((ROUNDDOWN(AG369,0)*12)+IFERROR(VLOOKUP(ROUND(AG369-(ROUNDDOWN(AG369,0)),1),_Esperanzas!$R$5:$S$18,2,TRUE),0),0),12)</f>
        <v>36</v>
      </c>
      <c r="AI369" s="26">
        <f t="shared" si="54"/>
        <v>99.383333253860485</v>
      </c>
    </row>
    <row r="370" spans="8:35" x14ac:dyDescent="0.25">
      <c r="H370" s="30">
        <f t="shared" si="49"/>
        <v>96.5</v>
      </c>
      <c r="I370" s="28">
        <f>I369+(I375-I365)/10</f>
        <v>3.2916667461395268</v>
      </c>
      <c r="J370" s="32">
        <f>IFERROR(ROUND((ROUNDDOWN(I370,0)*12)+IFERROR(VLOOKUP(ROUND(I370-(ROUNDDOWN(I370,0)),1),_Esperanzas!$R$5:$S$18,2,TRUE),0),0),12)</f>
        <v>39</v>
      </c>
      <c r="K370" s="28">
        <f t="shared" si="52"/>
        <v>99.791666746139526</v>
      </c>
      <c r="L370" s="28">
        <f>L369+(L375-L365)/10</f>
        <v>3.8333333730697636</v>
      </c>
      <c r="M370" s="32">
        <f>IFERROR(ROUND((ROUNDDOWN(L370,0)*12)+IFERROR(VLOOKUP(ROUND(L370-(ROUNDDOWN(L370,0)),1),_Esperanzas!$R$5:$S$18,2,TRUE),0),0),12)</f>
        <v>45</v>
      </c>
      <c r="N370" s="28">
        <f t="shared" si="51"/>
        <v>100.33333337306976</v>
      </c>
      <c r="AC370" s="30">
        <f t="shared" si="50"/>
        <v>96.5</v>
      </c>
      <c r="AD370" s="28">
        <f>AD369+(AD375-AD365)/10</f>
        <v>2.5</v>
      </c>
      <c r="AE370" s="32">
        <f>IFERROR(ROUND((ROUNDDOWN(AD370,0)*12)+IFERROR(VLOOKUP(ROUND(AD370-(ROUNDDOWN(AD370,0)),1),_Esperanzas!$R$5:$S$18,2,TRUE),0),0),12)</f>
        <v>30</v>
      </c>
      <c r="AF370" s="28">
        <f t="shared" si="53"/>
        <v>99</v>
      </c>
      <c r="AG370" s="28">
        <f>AG369+(AG375-AG365)/10</f>
        <v>2.9583332538604741</v>
      </c>
      <c r="AH370" s="32">
        <f>IFERROR(ROUND((ROUNDDOWN(AG370,0)*12)+IFERROR(VLOOKUP(ROUND(AG370-(ROUNDDOWN(AG370,0)),1),_Esperanzas!$R$5:$S$18,2,TRUE),0),0),12)</f>
        <v>36</v>
      </c>
      <c r="AI370" s="28">
        <f t="shared" si="54"/>
        <v>99.458333253860474</v>
      </c>
    </row>
    <row r="371" spans="8:35" x14ac:dyDescent="0.25">
      <c r="H371" s="29">
        <f t="shared" si="49"/>
        <v>96.6</v>
      </c>
      <c r="I371" s="25">
        <f>I370+(I375-I365)/10</f>
        <v>3.2666667461395269</v>
      </c>
      <c r="J371" s="31">
        <f>IFERROR(ROUND((ROUNDDOWN(I371,0)*12)+IFERROR(VLOOKUP(ROUND(I371-(ROUNDDOWN(I371,0)),1),_Esperanzas!$R$5:$S$18,2,TRUE),0),0),12)</f>
        <v>39</v>
      </c>
      <c r="K371" s="25">
        <f t="shared" si="52"/>
        <v>99.866666746139515</v>
      </c>
      <c r="L371" s="25">
        <f>L370+(L375-L365)/10</f>
        <v>3.8000000476837164</v>
      </c>
      <c r="M371" s="31">
        <f>IFERROR(ROUND((ROUNDDOWN(L371,0)*12)+IFERROR(VLOOKUP(ROUND(L371-(ROUNDDOWN(L371,0)),1),_Esperanzas!$R$5:$S$18,2,TRUE),0),0),12)</f>
        <v>45</v>
      </c>
      <c r="N371" s="26">
        <f t="shared" si="51"/>
        <v>100.4000000476837</v>
      </c>
      <c r="AC371" s="29">
        <f t="shared" si="50"/>
        <v>96.6</v>
      </c>
      <c r="AD371" s="25">
        <f>AD370+(AD375-AD365)/10</f>
        <v>2.4833333492279053</v>
      </c>
      <c r="AE371" s="31">
        <f>IFERROR(ROUND((ROUNDDOWN(AD371,0)*12)+IFERROR(VLOOKUP(ROUND(AD371-(ROUNDDOWN(AD371,0)),1),_Esperanzas!$R$5:$S$18,2,TRUE),0),0),12)</f>
        <v>30</v>
      </c>
      <c r="AF371" s="25">
        <f t="shared" si="53"/>
        <v>99.0833333492279</v>
      </c>
      <c r="AG371" s="25">
        <f>AG370+(AG375-AG365)/10</f>
        <v>2.9333332538604742</v>
      </c>
      <c r="AH371" s="31">
        <f>IFERROR(ROUND((ROUNDDOWN(AG371,0)*12)+IFERROR(VLOOKUP(ROUND(AG371-(ROUNDDOWN(AG371,0)),1),_Esperanzas!$R$5:$S$18,2,TRUE),0),0),12)</f>
        <v>34</v>
      </c>
      <c r="AI371" s="26">
        <f t="shared" si="54"/>
        <v>99.533333253860462</v>
      </c>
    </row>
    <row r="372" spans="8:35" x14ac:dyDescent="0.25">
      <c r="H372" s="30">
        <f t="shared" si="49"/>
        <v>96.7</v>
      </c>
      <c r="I372" s="28">
        <f>I371+(I375-I365)/10</f>
        <v>3.241666746139527</v>
      </c>
      <c r="J372" s="32">
        <f>IFERROR(ROUND((ROUNDDOWN(I372,0)*12)+IFERROR(VLOOKUP(ROUND(I372-(ROUNDDOWN(I372,0)),1),_Esperanzas!$R$5:$S$18,2,TRUE),0),0),12)</f>
        <v>38</v>
      </c>
      <c r="K372" s="28">
        <f t="shared" si="52"/>
        <v>99.941666746139532</v>
      </c>
      <c r="L372" s="28">
        <f>L371+(L375-L365)/10</f>
        <v>3.7666667222976691</v>
      </c>
      <c r="M372" s="32">
        <f>IFERROR(ROUND((ROUNDDOWN(L372,0)*12)+IFERROR(VLOOKUP(ROUND(L372-(ROUNDDOWN(L372,0)),1),_Esperanzas!$R$5:$S$18,2,TRUE),0),0),12)</f>
        <v>45</v>
      </c>
      <c r="N372" s="28">
        <f t="shared" si="51"/>
        <v>100.46666672229767</v>
      </c>
      <c r="AC372" s="30">
        <f t="shared" si="50"/>
        <v>96.7</v>
      </c>
      <c r="AD372" s="28">
        <f>AD371+(AD375-AD365)/10</f>
        <v>2.4666666984558105</v>
      </c>
      <c r="AE372" s="32">
        <f>IFERROR(ROUND((ROUNDDOWN(AD372,0)*12)+IFERROR(VLOOKUP(ROUND(AD372-(ROUNDDOWN(AD372,0)),1),_Esperanzas!$R$5:$S$18,2,TRUE),0),0),12)</f>
        <v>30</v>
      </c>
      <c r="AF372" s="28">
        <f t="shared" si="53"/>
        <v>99.166666698455813</v>
      </c>
      <c r="AG372" s="28">
        <f>AG371+(AG375-AG365)/10</f>
        <v>2.9083332538604743</v>
      </c>
      <c r="AH372" s="32">
        <f>IFERROR(ROUND((ROUNDDOWN(AG372,0)*12)+IFERROR(VLOOKUP(ROUND(AG372-(ROUNDDOWN(AG372,0)),1),_Esperanzas!$R$5:$S$18,2,TRUE),0),0),12)</f>
        <v>34</v>
      </c>
      <c r="AI372" s="28">
        <f t="shared" si="54"/>
        <v>99.608333253860479</v>
      </c>
    </row>
    <row r="373" spans="8:35" x14ac:dyDescent="0.25">
      <c r="H373" s="29">
        <f t="shared" si="49"/>
        <v>96.8</v>
      </c>
      <c r="I373" s="25">
        <f>I372+(I375-I365)/10</f>
        <v>3.2166667461395271</v>
      </c>
      <c r="J373" s="31">
        <f>IFERROR(ROUND((ROUNDDOWN(I373,0)*12)+IFERROR(VLOOKUP(ROUND(I373-(ROUNDDOWN(I373,0)),1),_Esperanzas!$R$5:$S$18,2,TRUE),0),0),12)</f>
        <v>38</v>
      </c>
      <c r="K373" s="25">
        <f t="shared" si="52"/>
        <v>100.01666674613952</v>
      </c>
      <c r="L373" s="25">
        <f>L372+(L375-L365)/10</f>
        <v>3.7333333969116218</v>
      </c>
      <c r="M373" s="31">
        <f>IFERROR(ROUND((ROUNDDOWN(L373,0)*12)+IFERROR(VLOOKUP(ROUND(L373-(ROUNDDOWN(L373,0)),1),_Esperanzas!$R$5:$S$18,2,TRUE),0),0),12)</f>
        <v>44</v>
      </c>
      <c r="N373" s="26">
        <f t="shared" si="51"/>
        <v>100.53333339691162</v>
      </c>
      <c r="AC373" s="29">
        <f t="shared" si="50"/>
        <v>96.8</v>
      </c>
      <c r="AD373" s="25">
        <f>AD372+(AD375-AD365)/10</f>
        <v>2.4500000476837158</v>
      </c>
      <c r="AE373" s="31">
        <f>IFERROR(ROUND((ROUNDDOWN(AD373,0)*12)+IFERROR(VLOOKUP(ROUND(AD373-(ROUNDDOWN(AD373,0)),1),_Esperanzas!$R$5:$S$18,2,TRUE),0),0),12)</f>
        <v>30</v>
      </c>
      <c r="AF373" s="25">
        <f t="shared" si="53"/>
        <v>99.250000047683713</v>
      </c>
      <c r="AG373" s="25">
        <f>AG372+(AG375-AG365)/10</f>
        <v>2.8833332538604743</v>
      </c>
      <c r="AH373" s="31">
        <f>IFERROR(ROUND((ROUNDDOWN(AG373,0)*12)+IFERROR(VLOOKUP(ROUND(AG373-(ROUNDDOWN(AG373,0)),1),_Esperanzas!$R$5:$S$18,2,TRUE),0),0),12)</f>
        <v>34</v>
      </c>
      <c r="AI373" s="26">
        <f t="shared" si="54"/>
        <v>99.683333253860468</v>
      </c>
    </row>
    <row r="374" spans="8:35" x14ac:dyDescent="0.25">
      <c r="H374" s="30">
        <f t="shared" si="49"/>
        <v>96.9</v>
      </c>
      <c r="I374" s="28">
        <f>I373+(I375-I365)/10</f>
        <v>3.1916667461395272</v>
      </c>
      <c r="J374" s="32">
        <f>IFERROR(ROUND((ROUNDDOWN(I374,0)*12)+IFERROR(VLOOKUP(ROUND(I374-(ROUNDDOWN(I374,0)),1),_Esperanzas!$R$5:$S$18,2,TRUE),0),0),12)</f>
        <v>38</v>
      </c>
      <c r="K374" s="28">
        <f t="shared" si="52"/>
        <v>100.09166674613954</v>
      </c>
      <c r="L374" s="28">
        <f>L373+(L375-L365)/10</f>
        <v>3.7000000715255745</v>
      </c>
      <c r="M374" s="32">
        <f>IFERROR(ROUND((ROUNDDOWN(L374,0)*12)+IFERROR(VLOOKUP(ROUND(L374-(ROUNDDOWN(L374,0)),1),_Esperanzas!$R$5:$S$18,2,TRUE),0),0),12)</f>
        <v>44</v>
      </c>
      <c r="N374" s="28">
        <f t="shared" si="51"/>
        <v>100.60000007152559</v>
      </c>
      <c r="AC374" s="30">
        <f t="shared" si="50"/>
        <v>96.9</v>
      </c>
      <c r="AD374" s="28">
        <f>AD373+(AD375-AD365)/10</f>
        <v>2.4333333969116211</v>
      </c>
      <c r="AE374" s="32">
        <f>IFERROR(ROUND((ROUNDDOWN(AD374,0)*12)+IFERROR(VLOOKUP(ROUND(AD374-(ROUNDDOWN(AD374,0)),1),_Esperanzas!$R$5:$S$18,2,TRUE),0),0),12)</f>
        <v>28</v>
      </c>
      <c r="AF374" s="28">
        <f t="shared" si="53"/>
        <v>99.333333396911627</v>
      </c>
      <c r="AG374" s="28">
        <f>AG373+(AG375-AG365)/10</f>
        <v>2.8583332538604744</v>
      </c>
      <c r="AH374" s="32">
        <f>IFERROR(ROUND((ROUNDDOWN(AG374,0)*12)+IFERROR(VLOOKUP(ROUND(AG374-(ROUNDDOWN(AG374,0)),1),_Esperanzas!$R$5:$S$18,2,TRUE),0),0),12)</f>
        <v>34</v>
      </c>
      <c r="AI374" s="28">
        <f t="shared" si="54"/>
        <v>99.758333253860485</v>
      </c>
    </row>
    <row r="375" spans="8:35" x14ac:dyDescent="0.25">
      <c r="H375" s="29">
        <f t="shared" si="49"/>
        <v>97</v>
      </c>
      <c r="I375" s="25">
        <f>VLOOKUP($H375,$B$5:$F$55,2,0)</f>
        <v>3.1666667461395264</v>
      </c>
      <c r="J375" s="31">
        <f>IFERROR(ROUND((ROUNDDOWN(I375,0)*12)+IFERROR(VLOOKUP(ROUND(I375-(ROUNDDOWN(I375,0)),1),_Esperanzas!$R$5:$S$18,2,TRUE),0),0),12)</f>
        <v>38</v>
      </c>
      <c r="K375" s="25">
        <f t="shared" si="52"/>
        <v>100.16666674613953</v>
      </c>
      <c r="L375" s="25">
        <f>VLOOKUP($H375,$B$5:$F$55,4,0)</f>
        <v>3.6666667461395264</v>
      </c>
      <c r="M375" s="31">
        <f>IFERROR(ROUND((ROUNDDOWN(L375,0)*12)+IFERROR(VLOOKUP(ROUND(L375-(ROUNDDOWN(L375,0)),1),_Esperanzas!$R$5:$S$18,2,TRUE),0),0),12)</f>
        <v>44</v>
      </c>
      <c r="N375" s="26">
        <f t="shared" si="51"/>
        <v>100.66666674613953</v>
      </c>
      <c r="AC375" s="29">
        <f t="shared" si="50"/>
        <v>97</v>
      </c>
      <c r="AD375" s="25">
        <f>VLOOKUP($AC375,$W$5:$AA$55,2,0)</f>
        <v>2.4166667461395264</v>
      </c>
      <c r="AE375" s="31">
        <f>IFERROR(ROUND((ROUNDDOWN(AD375,0)*12)+IFERROR(VLOOKUP(ROUND(AD375-(ROUNDDOWN(AD375,0)),1),_Esperanzas!$R$5:$S$18,2,TRUE),0),0),12)</f>
        <v>28</v>
      </c>
      <c r="AF375" s="25">
        <f t="shared" si="53"/>
        <v>99.416666746139526</v>
      </c>
      <c r="AG375" s="25">
        <f>VLOOKUP($AC375,$W$5:$AA$55,4,0)</f>
        <v>2.8333332538604736</v>
      </c>
      <c r="AH375" s="31">
        <f>IFERROR(ROUND((ROUNDDOWN(AG375,0)*12)+IFERROR(VLOOKUP(ROUND(AG375-(ROUNDDOWN(AG375,0)),1),_Esperanzas!$R$5:$S$18,2,TRUE),0),0),12)</f>
        <v>33</v>
      </c>
      <c r="AI375" s="26">
        <f t="shared" si="54"/>
        <v>99.833333253860474</v>
      </c>
    </row>
    <row r="376" spans="8:35" x14ac:dyDescent="0.25">
      <c r="H376" s="30">
        <f t="shared" si="49"/>
        <v>97.1</v>
      </c>
      <c r="I376" s="28">
        <f>I375+(I385-I375)/10</f>
        <v>3.1416667461395265</v>
      </c>
      <c r="J376" s="32">
        <f>IFERROR(ROUND((ROUNDDOWN(I376,0)*12)+IFERROR(VLOOKUP(ROUND(I376-(ROUNDDOWN(I376,0)),1),_Esperanzas!$R$5:$S$18,2,TRUE),0),0),12)</f>
        <v>37</v>
      </c>
      <c r="K376" s="28">
        <f t="shared" si="52"/>
        <v>100.24166674613951</v>
      </c>
      <c r="L376" s="28">
        <f>L375+(L385-L375)/10</f>
        <v>3.6416667461395265</v>
      </c>
      <c r="M376" s="32">
        <f>IFERROR(ROUND((ROUNDDOWN(L376,0)*12)+IFERROR(VLOOKUP(ROUND(L376-(ROUNDDOWN(L376,0)),1),_Esperanzas!$R$5:$S$18,2,TRUE),0),0),12)</f>
        <v>43</v>
      </c>
      <c r="N376" s="28">
        <f t="shared" si="51"/>
        <v>100.74166674613951</v>
      </c>
      <c r="AC376" s="30">
        <f t="shared" si="50"/>
        <v>97.1</v>
      </c>
      <c r="AD376" s="28">
        <f>AD375+(AD385-AD375)/10</f>
        <v>2.4000000715255738</v>
      </c>
      <c r="AE376" s="32">
        <f>IFERROR(ROUND((ROUNDDOWN(AD376,0)*12)+IFERROR(VLOOKUP(ROUND(AD376-(ROUNDDOWN(AD376,0)),1),_Esperanzas!$R$5:$S$18,2,TRUE),0),0),12)</f>
        <v>28</v>
      </c>
      <c r="AF376" s="28">
        <f t="shared" si="53"/>
        <v>99.500000071525562</v>
      </c>
      <c r="AG376" s="28">
        <f>AG375+(AG385-AG375)/10</f>
        <v>2.8083332538604737</v>
      </c>
      <c r="AH376" s="32">
        <f>IFERROR(ROUND((ROUNDDOWN(AG376,0)*12)+IFERROR(VLOOKUP(ROUND(AG376-(ROUNDDOWN(AG376,0)),1),_Esperanzas!$R$5:$S$18,2,TRUE),0),0),12)</f>
        <v>33</v>
      </c>
      <c r="AI376" s="28">
        <f t="shared" si="54"/>
        <v>99.908333253860462</v>
      </c>
    </row>
    <row r="377" spans="8:35" x14ac:dyDescent="0.25">
      <c r="H377" s="29">
        <f t="shared" si="49"/>
        <v>97.2</v>
      </c>
      <c r="I377" s="25">
        <f>I376+(I385-I375)/10</f>
        <v>3.1166667461395265</v>
      </c>
      <c r="J377" s="31">
        <f>IFERROR(ROUND((ROUNDDOWN(I377,0)*12)+IFERROR(VLOOKUP(ROUND(I377-(ROUNDDOWN(I377,0)),1),_Esperanzas!$R$5:$S$18,2,TRUE),0),0),12)</f>
        <v>37</v>
      </c>
      <c r="K377" s="25">
        <f t="shared" si="52"/>
        <v>100.31666674613953</v>
      </c>
      <c r="L377" s="25">
        <f>L376+(L385-L375)/10</f>
        <v>3.6166667461395265</v>
      </c>
      <c r="M377" s="31">
        <f>IFERROR(ROUND((ROUNDDOWN(L377,0)*12)+IFERROR(VLOOKUP(ROUND(L377-(ROUNDDOWN(L377,0)),1),_Esperanzas!$R$5:$S$18,2,TRUE),0),0),12)</f>
        <v>43</v>
      </c>
      <c r="N377" s="26">
        <f t="shared" si="51"/>
        <v>100.81666674613953</v>
      </c>
      <c r="AC377" s="29">
        <f t="shared" si="50"/>
        <v>97.2</v>
      </c>
      <c r="AD377" s="25">
        <f>AD376+(AD385-AD375)/10</f>
        <v>2.3833333969116213</v>
      </c>
      <c r="AE377" s="31">
        <f>IFERROR(ROUND((ROUNDDOWN(AD377,0)*12)+IFERROR(VLOOKUP(ROUND(AD377-(ROUNDDOWN(AD377,0)),1),_Esperanzas!$R$5:$S$18,2,TRUE),0),0),12)</f>
        <v>28</v>
      </c>
      <c r="AF377" s="25">
        <f t="shared" si="53"/>
        <v>99.583333396911627</v>
      </c>
      <c r="AG377" s="25">
        <f>AG376+(AG385-AG375)/10</f>
        <v>2.7833332538604738</v>
      </c>
      <c r="AH377" s="31">
        <f>IFERROR(ROUND((ROUNDDOWN(AG377,0)*12)+IFERROR(VLOOKUP(ROUND(AG377-(ROUNDDOWN(AG377,0)),1),_Esperanzas!$R$5:$S$18,2,TRUE),0),0),12)</f>
        <v>33</v>
      </c>
      <c r="AI377" s="26">
        <f t="shared" si="54"/>
        <v>99.983333253860479</v>
      </c>
    </row>
    <row r="378" spans="8:35" x14ac:dyDescent="0.25">
      <c r="H378" s="30">
        <f t="shared" si="49"/>
        <v>97.3</v>
      </c>
      <c r="I378" s="28">
        <f>I377+(I385-I375)/10</f>
        <v>3.0916667461395266</v>
      </c>
      <c r="J378" s="32">
        <f>IFERROR(ROUND((ROUNDDOWN(I378,0)*12)+IFERROR(VLOOKUP(ROUND(I378-(ROUNDDOWN(I378,0)),1),_Esperanzas!$R$5:$S$18,2,TRUE),0),0),12)</f>
        <v>37</v>
      </c>
      <c r="K378" s="28">
        <f t="shared" si="52"/>
        <v>100.39166674613952</v>
      </c>
      <c r="L378" s="28">
        <f>L377+(L385-L375)/10</f>
        <v>3.5916667461395266</v>
      </c>
      <c r="M378" s="32">
        <f>IFERROR(ROUND((ROUNDDOWN(L378,0)*12)+IFERROR(VLOOKUP(ROUND(L378-(ROUNDDOWN(L378,0)),1),_Esperanzas!$R$5:$S$18,2,TRUE),0),0),12)</f>
        <v>43</v>
      </c>
      <c r="N378" s="28">
        <f t="shared" si="51"/>
        <v>100.89166674613952</v>
      </c>
      <c r="AC378" s="30">
        <f t="shared" si="50"/>
        <v>97.3</v>
      </c>
      <c r="AD378" s="28">
        <f>AD377+(AD385-AD375)/10</f>
        <v>2.3666667222976687</v>
      </c>
      <c r="AE378" s="32">
        <f>IFERROR(ROUND((ROUNDDOWN(AD378,0)*12)+IFERROR(VLOOKUP(ROUND(AD378-(ROUNDDOWN(AD378,0)),1),_Esperanzas!$R$5:$S$18,2,TRUE),0),0),12)</f>
        <v>28</v>
      </c>
      <c r="AF378" s="28">
        <f t="shared" si="53"/>
        <v>99.666666722297663</v>
      </c>
      <c r="AG378" s="28">
        <f>AG377+(AG385-AG375)/10</f>
        <v>2.7583332538604739</v>
      </c>
      <c r="AH378" s="32">
        <f>IFERROR(ROUND((ROUNDDOWN(AG378,0)*12)+IFERROR(VLOOKUP(ROUND(AG378-(ROUNDDOWN(AG378,0)),1),_Esperanzas!$R$5:$S$18,2,TRUE),0),0),12)</f>
        <v>33</v>
      </c>
      <c r="AI378" s="28">
        <f t="shared" si="54"/>
        <v>100.05833325386047</v>
      </c>
    </row>
    <row r="379" spans="8:35" x14ac:dyDescent="0.25">
      <c r="H379" s="29">
        <f t="shared" si="49"/>
        <v>97.4</v>
      </c>
      <c r="I379" s="25">
        <f>I378+(I385-I375)/10</f>
        <v>3.0666667461395267</v>
      </c>
      <c r="J379" s="31">
        <f>IFERROR(ROUND((ROUNDDOWN(I379,0)*12)+IFERROR(VLOOKUP(ROUND(I379-(ROUNDDOWN(I379,0)),1),_Esperanzas!$R$5:$S$18,2,TRUE),0),0),12)</f>
        <v>37</v>
      </c>
      <c r="K379" s="25">
        <f t="shared" si="52"/>
        <v>100.46666674613954</v>
      </c>
      <c r="L379" s="25">
        <f>L378+(L385-L375)/10</f>
        <v>3.5666667461395267</v>
      </c>
      <c r="M379" s="31">
        <f>IFERROR(ROUND((ROUNDDOWN(L379,0)*12)+IFERROR(VLOOKUP(ROUND(L379-(ROUNDDOWN(L379,0)),1),_Esperanzas!$R$5:$S$18,2,TRUE),0),0),12)</f>
        <v>43</v>
      </c>
      <c r="N379" s="26">
        <f t="shared" si="51"/>
        <v>100.96666674613954</v>
      </c>
      <c r="AC379" s="29">
        <f t="shared" si="50"/>
        <v>97.4</v>
      </c>
      <c r="AD379" s="25">
        <f>AD378+(AD385-AD375)/10</f>
        <v>2.3500000476837162</v>
      </c>
      <c r="AE379" s="31">
        <f>IFERROR(ROUND((ROUNDDOWN(AD379,0)*12)+IFERROR(VLOOKUP(ROUND(AD379-(ROUNDDOWN(AD379,0)),1),_Esperanzas!$R$5:$S$18,2,TRUE),0),0),12)</f>
        <v>28</v>
      </c>
      <c r="AF379" s="25">
        <f t="shared" si="53"/>
        <v>99.750000047683727</v>
      </c>
      <c r="AG379" s="25">
        <f>AG378+(AG385-AG375)/10</f>
        <v>2.733333253860474</v>
      </c>
      <c r="AH379" s="31">
        <f>IFERROR(ROUND((ROUNDDOWN(AG379,0)*12)+IFERROR(VLOOKUP(ROUND(AG379-(ROUNDDOWN(AG379,0)),1),_Esperanzas!$R$5:$S$18,2,TRUE),0),0),12)</f>
        <v>32</v>
      </c>
      <c r="AI379" s="26">
        <f t="shared" si="54"/>
        <v>100.13333325386049</v>
      </c>
    </row>
    <row r="380" spans="8:35" x14ac:dyDescent="0.25">
      <c r="H380" s="30">
        <f t="shared" si="49"/>
        <v>97.5</v>
      </c>
      <c r="I380" s="28">
        <f>I379+(I385-I375)/10</f>
        <v>3.0416667461395268</v>
      </c>
      <c r="J380" s="32">
        <f>IFERROR(ROUND((ROUNDDOWN(I380,0)*12)+IFERROR(VLOOKUP(ROUND(I380-(ROUNDDOWN(I380,0)),1),_Esperanzas!$R$5:$S$18,2,TRUE),0),0),12)</f>
        <v>36</v>
      </c>
      <c r="K380" s="28">
        <f t="shared" si="52"/>
        <v>100.54166674613953</v>
      </c>
      <c r="L380" s="28">
        <f>L379+(L385-L375)/10</f>
        <v>3.5416667461395268</v>
      </c>
      <c r="M380" s="32">
        <f>IFERROR(ROUND((ROUNDDOWN(L380,0)*12)+IFERROR(VLOOKUP(ROUND(L380-(ROUNDDOWN(L380,0)),1),_Esperanzas!$R$5:$S$18,2,TRUE),0),0),12)</f>
        <v>42</v>
      </c>
      <c r="N380" s="28">
        <f t="shared" si="51"/>
        <v>101.04166674613953</v>
      </c>
      <c r="AC380" s="30">
        <f t="shared" si="50"/>
        <v>97.5</v>
      </c>
      <c r="AD380" s="28">
        <f>AD379+(AD385-AD375)/10</f>
        <v>2.3333333730697636</v>
      </c>
      <c r="AE380" s="32">
        <f>IFERROR(ROUND((ROUNDDOWN(AD380,0)*12)+IFERROR(VLOOKUP(ROUND(AD380-(ROUNDDOWN(AD380,0)),1),_Esperanzas!$R$5:$S$18,2,TRUE),0),0),12)</f>
        <v>27</v>
      </c>
      <c r="AF380" s="28">
        <f t="shared" si="53"/>
        <v>99.833333373069763</v>
      </c>
      <c r="AG380" s="28">
        <f>AG379+(AG385-AG375)/10</f>
        <v>2.7083332538604741</v>
      </c>
      <c r="AH380" s="32">
        <f>IFERROR(ROUND((ROUNDDOWN(AG380,0)*12)+IFERROR(VLOOKUP(ROUND(AG380-(ROUNDDOWN(AG380,0)),1),_Esperanzas!$R$5:$S$18,2,TRUE),0),0),12)</f>
        <v>32</v>
      </c>
      <c r="AI380" s="28">
        <f t="shared" si="54"/>
        <v>100.20833325386047</v>
      </c>
    </row>
    <row r="381" spans="8:35" x14ac:dyDescent="0.25">
      <c r="H381" s="29">
        <f t="shared" si="49"/>
        <v>97.6</v>
      </c>
      <c r="I381" s="25">
        <f>I380+(I385-I375)/10</f>
        <v>3.0166667461395269</v>
      </c>
      <c r="J381" s="31">
        <f>IFERROR(ROUND((ROUNDDOWN(I381,0)*12)+IFERROR(VLOOKUP(ROUND(I381-(ROUNDDOWN(I381,0)),1),_Esperanzas!$R$5:$S$18,2,TRUE),0),0),12)</f>
        <v>36</v>
      </c>
      <c r="K381" s="25">
        <f t="shared" si="52"/>
        <v>100.61666674613951</v>
      </c>
      <c r="L381" s="25">
        <f>L380+(L385-L375)/10</f>
        <v>3.5166667461395269</v>
      </c>
      <c r="M381" s="31">
        <f>IFERROR(ROUND((ROUNDDOWN(L381,0)*12)+IFERROR(VLOOKUP(ROUND(L381-(ROUNDDOWN(L381,0)),1),_Esperanzas!$R$5:$S$18,2,TRUE),0),0),12)</f>
        <v>42</v>
      </c>
      <c r="N381" s="26">
        <f t="shared" si="51"/>
        <v>101.11666674613951</v>
      </c>
      <c r="AC381" s="29">
        <f t="shared" si="50"/>
        <v>97.6</v>
      </c>
      <c r="AD381" s="25">
        <f>AD380+(AD385-AD375)/10</f>
        <v>2.3166666984558111</v>
      </c>
      <c r="AE381" s="31">
        <f>IFERROR(ROUND((ROUNDDOWN(AD381,0)*12)+IFERROR(VLOOKUP(ROUND(AD381-(ROUNDDOWN(AD381,0)),1),_Esperanzas!$R$5:$S$18,2,TRUE),0),0),12)</f>
        <v>27</v>
      </c>
      <c r="AF381" s="25">
        <f t="shared" si="53"/>
        <v>99.916666698455799</v>
      </c>
      <c r="AG381" s="25">
        <f>AG380+(AG385-AG375)/10</f>
        <v>2.6833332538604742</v>
      </c>
      <c r="AH381" s="31">
        <f>IFERROR(ROUND((ROUNDDOWN(AG381,0)*12)+IFERROR(VLOOKUP(ROUND(AG381-(ROUNDDOWN(AG381,0)),1),_Esperanzas!$R$5:$S$18,2,TRUE),0),0),12)</f>
        <v>32</v>
      </c>
      <c r="AI381" s="26">
        <f t="shared" si="54"/>
        <v>100.28333325386046</v>
      </c>
    </row>
    <row r="382" spans="8:35" x14ac:dyDescent="0.25">
      <c r="H382" s="30">
        <f t="shared" si="49"/>
        <v>97.7</v>
      </c>
      <c r="I382" s="28">
        <f>I381+(I385-I375)/10</f>
        <v>2.991666746139527</v>
      </c>
      <c r="J382" s="32">
        <f>IFERROR(ROUND((ROUNDDOWN(I382,0)*12)+IFERROR(VLOOKUP(ROUND(I382-(ROUNDDOWN(I382,0)),1),_Esperanzas!$R$5:$S$18,2,TRUE),0),0),12)</f>
        <v>36</v>
      </c>
      <c r="K382" s="28">
        <f t="shared" si="52"/>
        <v>100.69166674613953</v>
      </c>
      <c r="L382" s="28">
        <f>L381+(L385-L375)/10</f>
        <v>3.491666746139527</v>
      </c>
      <c r="M382" s="32">
        <f>IFERROR(ROUND((ROUNDDOWN(L382,0)*12)+IFERROR(VLOOKUP(ROUND(L382-(ROUNDDOWN(L382,0)),1),_Esperanzas!$R$5:$S$18,2,TRUE),0),0),12)</f>
        <v>42</v>
      </c>
      <c r="N382" s="28">
        <f t="shared" si="51"/>
        <v>101.19166674613953</v>
      </c>
      <c r="AC382" s="30">
        <f t="shared" si="50"/>
        <v>97.7</v>
      </c>
      <c r="AD382" s="28">
        <f>AD381+(AD385-AD375)/10</f>
        <v>2.3000000238418585</v>
      </c>
      <c r="AE382" s="32">
        <f>IFERROR(ROUND((ROUNDDOWN(AD382,0)*12)+IFERROR(VLOOKUP(ROUND(AD382-(ROUNDDOWN(AD382,0)),1),_Esperanzas!$R$5:$S$18,2,TRUE),0),0),12)</f>
        <v>27</v>
      </c>
      <c r="AF382" s="28">
        <f t="shared" si="53"/>
        <v>100.00000002384186</v>
      </c>
      <c r="AG382" s="28">
        <f>AG381+(AG385-AG375)/10</f>
        <v>2.6583332538604743</v>
      </c>
      <c r="AH382" s="32">
        <f>IFERROR(ROUND((ROUNDDOWN(AG382,0)*12)+IFERROR(VLOOKUP(ROUND(AG382-(ROUNDDOWN(AG382,0)),1),_Esperanzas!$R$5:$S$18,2,TRUE),0),0),12)</f>
        <v>32</v>
      </c>
      <c r="AI382" s="28">
        <f t="shared" si="54"/>
        <v>100.35833325386048</v>
      </c>
    </row>
    <row r="383" spans="8:35" x14ac:dyDescent="0.25">
      <c r="H383" s="29">
        <f t="shared" si="49"/>
        <v>97.8</v>
      </c>
      <c r="I383" s="25">
        <f>I382+(I385-I375)/10</f>
        <v>2.9666667461395271</v>
      </c>
      <c r="J383" s="31">
        <f>IFERROR(ROUND((ROUNDDOWN(I383,0)*12)+IFERROR(VLOOKUP(ROUND(I383-(ROUNDDOWN(I383,0)),1),_Esperanzas!$R$5:$S$18,2,TRUE),0),0),12)</f>
        <v>36</v>
      </c>
      <c r="K383" s="25">
        <f t="shared" si="52"/>
        <v>100.76666674613952</v>
      </c>
      <c r="L383" s="25">
        <f>L382+(L385-L375)/10</f>
        <v>3.4666667461395271</v>
      </c>
      <c r="M383" s="31">
        <f>IFERROR(ROUND((ROUNDDOWN(L383,0)*12)+IFERROR(VLOOKUP(ROUND(L383-(ROUNDDOWN(L383,0)),1),_Esperanzas!$R$5:$S$18,2,TRUE),0),0),12)</f>
        <v>42</v>
      </c>
      <c r="N383" s="26">
        <f t="shared" si="51"/>
        <v>101.26666674613952</v>
      </c>
      <c r="AC383" s="29">
        <f t="shared" si="50"/>
        <v>97.8</v>
      </c>
      <c r="AD383" s="25">
        <f>AD382+(AD385-AD375)/10</f>
        <v>2.283333349227906</v>
      </c>
      <c r="AE383" s="31">
        <f>IFERROR(ROUND((ROUNDDOWN(AD383,0)*12)+IFERROR(VLOOKUP(ROUND(AD383-(ROUNDDOWN(AD383,0)),1),_Esperanzas!$R$5:$S$18,2,TRUE),0),0),12)</f>
        <v>27</v>
      </c>
      <c r="AF383" s="25">
        <f t="shared" si="53"/>
        <v>100.0833333492279</v>
      </c>
      <c r="AG383" s="25">
        <f>AG382+(AG385-AG375)/10</f>
        <v>2.6333332538604743</v>
      </c>
      <c r="AH383" s="31">
        <f>IFERROR(ROUND((ROUNDDOWN(AG383,0)*12)+IFERROR(VLOOKUP(ROUND(AG383-(ROUNDDOWN(AG383,0)),1),_Esperanzas!$R$5:$S$18,2,TRUE),0),0),12)</f>
        <v>31</v>
      </c>
      <c r="AI383" s="26">
        <f t="shared" si="54"/>
        <v>100.43333325386047</v>
      </c>
    </row>
    <row r="384" spans="8:35" x14ac:dyDescent="0.25">
      <c r="H384" s="30">
        <f t="shared" si="49"/>
        <v>97.9</v>
      </c>
      <c r="I384" s="28">
        <f>I383+(I385-I375)/10</f>
        <v>2.9416667461395272</v>
      </c>
      <c r="J384" s="32">
        <f>IFERROR(ROUND((ROUNDDOWN(I384,0)*12)+IFERROR(VLOOKUP(ROUND(I384-(ROUNDDOWN(I384,0)),1),_Esperanzas!$R$5:$S$18,2,TRUE),0),0),12)</f>
        <v>34</v>
      </c>
      <c r="K384" s="28">
        <f t="shared" si="52"/>
        <v>100.84166674613954</v>
      </c>
      <c r="L384" s="28">
        <f>L383+(L385-L375)/10</f>
        <v>3.4416667461395272</v>
      </c>
      <c r="M384" s="32">
        <f>IFERROR(ROUND((ROUNDDOWN(L384,0)*12)+IFERROR(VLOOKUP(ROUND(L384-(ROUNDDOWN(L384,0)),1),_Esperanzas!$R$5:$S$18,2,TRUE),0),0),12)</f>
        <v>40</v>
      </c>
      <c r="N384" s="28">
        <f t="shared" si="51"/>
        <v>101.34166674613954</v>
      </c>
      <c r="AC384" s="30">
        <f t="shared" si="50"/>
        <v>97.9</v>
      </c>
      <c r="AD384" s="28">
        <f>AD383+(AD385-AD375)/10</f>
        <v>2.2666666746139534</v>
      </c>
      <c r="AE384" s="32">
        <f>IFERROR(ROUND((ROUNDDOWN(AD384,0)*12)+IFERROR(VLOOKUP(ROUND(AD384-(ROUNDDOWN(AD384,0)),1),_Esperanzas!$R$5:$S$18,2,TRUE),0),0),12)</f>
        <v>27</v>
      </c>
      <c r="AF384" s="28">
        <f t="shared" si="53"/>
        <v>100.16666667461396</v>
      </c>
      <c r="AG384" s="28">
        <f>AG383+(AG385-AG375)/10</f>
        <v>2.6083332538604744</v>
      </c>
      <c r="AH384" s="32">
        <f>IFERROR(ROUND((ROUNDDOWN(AG384,0)*12)+IFERROR(VLOOKUP(ROUND(AG384-(ROUNDDOWN(AG384,0)),1),_Esperanzas!$R$5:$S$18,2,TRUE),0),0),12)</f>
        <v>31</v>
      </c>
      <c r="AI384" s="28">
        <f t="shared" si="54"/>
        <v>100.50833325386049</v>
      </c>
    </row>
    <row r="385" spans="8:35" x14ac:dyDescent="0.25">
      <c r="H385" s="29">
        <f t="shared" si="49"/>
        <v>98</v>
      </c>
      <c r="I385" s="25">
        <f>VLOOKUP($H385,$B$5:$F$55,2,0)</f>
        <v>2.9166667461395264</v>
      </c>
      <c r="J385" s="31">
        <f>IFERROR(ROUND((ROUNDDOWN(I385,0)*12)+IFERROR(VLOOKUP(ROUND(I385-(ROUNDDOWN(I385,0)),1),_Esperanzas!$R$5:$S$18,2,TRUE),0),0),12)</f>
        <v>34</v>
      </c>
      <c r="K385" s="25">
        <f t="shared" si="52"/>
        <v>100.91666674613953</v>
      </c>
      <c r="L385" s="25">
        <f>VLOOKUP($H385,$B$5:$F$55,4,0)</f>
        <v>3.4166667461395264</v>
      </c>
      <c r="M385" s="31">
        <f>IFERROR(ROUND((ROUNDDOWN(L385,0)*12)+IFERROR(VLOOKUP(ROUND(L385-(ROUNDDOWN(L385,0)),1),_Esperanzas!$R$5:$S$18,2,TRUE),0),0),12)</f>
        <v>40</v>
      </c>
      <c r="N385" s="26">
        <f t="shared" si="51"/>
        <v>101.41666674613953</v>
      </c>
      <c r="AC385" s="29">
        <f t="shared" si="50"/>
        <v>98</v>
      </c>
      <c r="AD385" s="25">
        <f>VLOOKUP($AC385,$W$5:$AA$55,2,0)</f>
        <v>2.25</v>
      </c>
      <c r="AE385" s="31">
        <f>IFERROR(ROUND((ROUNDDOWN(AD385,0)*12)+IFERROR(VLOOKUP(ROUND(AD385-(ROUNDDOWN(AD385,0)),1),_Esperanzas!$R$5:$S$18,2,TRUE),0),0),12)</f>
        <v>27</v>
      </c>
      <c r="AF385" s="25">
        <f t="shared" si="53"/>
        <v>100.25</v>
      </c>
      <c r="AG385" s="25">
        <f>VLOOKUP($AC385,$W$5:$AA$55,4,0)</f>
        <v>2.5833332538604736</v>
      </c>
      <c r="AH385" s="31">
        <f>IFERROR(ROUND((ROUNDDOWN(AG385,0)*12)+IFERROR(VLOOKUP(ROUND(AG385-(ROUNDDOWN(AG385,0)),1),_Esperanzas!$R$5:$S$18,2,TRUE),0),0),12)</f>
        <v>31</v>
      </c>
      <c r="AI385" s="26">
        <f t="shared" si="54"/>
        <v>100.58333325386047</v>
      </c>
    </row>
    <row r="386" spans="8:35" x14ac:dyDescent="0.25">
      <c r="H386" s="30">
        <f t="shared" si="49"/>
        <v>98.1</v>
      </c>
      <c r="I386" s="28">
        <f>I385+(I395-I385)/10</f>
        <v>2.8916667461395265</v>
      </c>
      <c r="J386" s="32">
        <f>IFERROR(ROUND((ROUNDDOWN(I386,0)*12)+IFERROR(VLOOKUP(ROUND(I386-(ROUNDDOWN(I386,0)),1),_Esperanzas!$R$5:$S$18,2,TRUE),0),0),12)</f>
        <v>34</v>
      </c>
      <c r="K386" s="28">
        <f t="shared" si="52"/>
        <v>100.99166674613951</v>
      </c>
      <c r="L386" s="28">
        <f>L385+(L395-L385)/10</f>
        <v>3.3916667461395265</v>
      </c>
      <c r="M386" s="32">
        <f>IFERROR(ROUND((ROUNDDOWN(L386,0)*12)+IFERROR(VLOOKUP(ROUND(L386-(ROUNDDOWN(L386,0)),1),_Esperanzas!$R$5:$S$18,2,TRUE),0),0),12)</f>
        <v>40</v>
      </c>
      <c r="N386" s="28">
        <f t="shared" si="51"/>
        <v>101.49166674613951</v>
      </c>
      <c r="AC386" s="30">
        <f t="shared" si="50"/>
        <v>98.1</v>
      </c>
      <c r="AD386" s="28">
        <f>AD385+(AD395-AD385)/10</f>
        <v>2.2333333253860475</v>
      </c>
      <c r="AE386" s="32">
        <f>IFERROR(ROUND((ROUNDDOWN(AD386,0)*12)+IFERROR(VLOOKUP(ROUND(AD386-(ROUNDDOWN(AD386,0)),1),_Esperanzas!$R$5:$S$18,2,TRUE),0),0),12)</f>
        <v>26</v>
      </c>
      <c r="AF386" s="28">
        <f t="shared" si="53"/>
        <v>100.33333332538604</v>
      </c>
      <c r="AG386" s="28">
        <f>AG385+(AG395-AG385)/10</f>
        <v>2.5666666030883789</v>
      </c>
      <c r="AH386" s="32">
        <f>IFERROR(ROUND((ROUNDDOWN(AG386,0)*12)+IFERROR(VLOOKUP(ROUND(AG386-(ROUNDDOWN(AG386,0)),1),_Esperanzas!$R$5:$S$18,2,TRUE),0),0),12)</f>
        <v>31</v>
      </c>
      <c r="AI386" s="28">
        <f t="shared" si="54"/>
        <v>100.66666660308837</v>
      </c>
    </row>
    <row r="387" spans="8:35" x14ac:dyDescent="0.25">
      <c r="H387" s="29">
        <f t="shared" si="49"/>
        <v>98.2</v>
      </c>
      <c r="I387" s="25">
        <f>I386+(I395-I385)/10</f>
        <v>2.8666667461395265</v>
      </c>
      <c r="J387" s="31">
        <f>IFERROR(ROUND((ROUNDDOWN(I387,0)*12)+IFERROR(VLOOKUP(ROUND(I387-(ROUNDDOWN(I387,0)),1),_Esperanzas!$R$5:$S$18,2,TRUE),0),0),12)</f>
        <v>34</v>
      </c>
      <c r="K387" s="25">
        <f t="shared" si="52"/>
        <v>101.06666674613953</v>
      </c>
      <c r="L387" s="25">
        <f>L386+(L395-L385)/10</f>
        <v>3.3666667461395265</v>
      </c>
      <c r="M387" s="31">
        <f>IFERROR(ROUND((ROUNDDOWN(L387,0)*12)+IFERROR(VLOOKUP(ROUND(L387-(ROUNDDOWN(L387,0)),1),_Esperanzas!$R$5:$S$18,2,TRUE),0),0),12)</f>
        <v>40</v>
      </c>
      <c r="N387" s="26">
        <f t="shared" si="51"/>
        <v>101.56666674613953</v>
      </c>
      <c r="AC387" s="29">
        <f t="shared" si="50"/>
        <v>98.2</v>
      </c>
      <c r="AD387" s="25">
        <f>AD386+(AD395-AD385)/10</f>
        <v>2.2166666507720949</v>
      </c>
      <c r="AE387" s="31">
        <f>IFERROR(ROUND((ROUNDDOWN(AD387,0)*12)+IFERROR(VLOOKUP(ROUND(AD387-(ROUNDDOWN(AD387,0)),1),_Esperanzas!$R$5:$S$18,2,TRUE),0),0),12)</f>
        <v>26</v>
      </c>
      <c r="AF387" s="25">
        <f t="shared" si="53"/>
        <v>100.4166666507721</v>
      </c>
      <c r="AG387" s="25">
        <f>AG386+(AG395-AG385)/10</f>
        <v>2.5499999523162842</v>
      </c>
      <c r="AH387" s="31">
        <f>IFERROR(ROUND((ROUNDDOWN(AG387,0)*12)+IFERROR(VLOOKUP(ROUND(AG387-(ROUNDDOWN(AG387,0)),1),_Esperanzas!$R$5:$S$18,2,TRUE),0),0),12)</f>
        <v>30</v>
      </c>
      <c r="AI387" s="26">
        <f t="shared" si="54"/>
        <v>100.74999995231629</v>
      </c>
    </row>
    <row r="388" spans="8:35" x14ac:dyDescent="0.25">
      <c r="H388" s="30">
        <f t="shared" si="49"/>
        <v>98.3</v>
      </c>
      <c r="I388" s="28">
        <f>I387+(I395-I385)/10</f>
        <v>2.8416667461395266</v>
      </c>
      <c r="J388" s="32">
        <f>IFERROR(ROUND((ROUNDDOWN(I388,0)*12)+IFERROR(VLOOKUP(ROUND(I388-(ROUNDDOWN(I388,0)),1),_Esperanzas!$R$5:$S$18,2,TRUE),0),0),12)</f>
        <v>33</v>
      </c>
      <c r="K388" s="28">
        <f t="shared" si="52"/>
        <v>101.14166674613952</v>
      </c>
      <c r="L388" s="28">
        <f>L387+(L395-L385)/10</f>
        <v>3.3416667461395266</v>
      </c>
      <c r="M388" s="32">
        <f>IFERROR(ROUND((ROUNDDOWN(L388,0)*12)+IFERROR(VLOOKUP(ROUND(L388-(ROUNDDOWN(L388,0)),1),_Esperanzas!$R$5:$S$18,2,TRUE),0),0),12)</f>
        <v>39</v>
      </c>
      <c r="N388" s="28">
        <f t="shared" si="51"/>
        <v>101.64166674613952</v>
      </c>
      <c r="AC388" s="30">
        <f t="shared" si="50"/>
        <v>98.3</v>
      </c>
      <c r="AD388" s="28">
        <f>AD387+(AD395-AD385)/10</f>
        <v>2.1999999761581424</v>
      </c>
      <c r="AE388" s="32">
        <f>IFERROR(ROUND((ROUNDDOWN(AD388,0)*12)+IFERROR(VLOOKUP(ROUND(AD388-(ROUNDDOWN(AD388,0)),1),_Esperanzas!$R$5:$S$18,2,TRUE),0),0),12)</f>
        <v>26</v>
      </c>
      <c r="AF388" s="28">
        <f t="shared" si="53"/>
        <v>100.49999997615814</v>
      </c>
      <c r="AG388" s="28">
        <f>AG387+(AG395-AG385)/10</f>
        <v>2.5333333015441895</v>
      </c>
      <c r="AH388" s="32">
        <f>IFERROR(ROUND((ROUNDDOWN(AG388,0)*12)+IFERROR(VLOOKUP(ROUND(AG388-(ROUNDDOWN(AG388,0)),1),_Esperanzas!$R$5:$S$18,2,TRUE),0),0),12)</f>
        <v>30</v>
      </c>
      <c r="AI388" s="28">
        <f t="shared" si="54"/>
        <v>100.83333330154419</v>
      </c>
    </row>
    <row r="389" spans="8:35" x14ac:dyDescent="0.25">
      <c r="H389" s="29">
        <f t="shared" si="49"/>
        <v>98.4</v>
      </c>
      <c r="I389" s="25">
        <f>I388+(I395-I385)/10</f>
        <v>2.8166667461395267</v>
      </c>
      <c r="J389" s="31">
        <f>IFERROR(ROUND((ROUNDDOWN(I389,0)*12)+IFERROR(VLOOKUP(ROUND(I389-(ROUNDDOWN(I389,0)),1),_Esperanzas!$R$5:$S$18,2,TRUE),0),0),12)</f>
        <v>33</v>
      </c>
      <c r="K389" s="25">
        <f t="shared" si="52"/>
        <v>101.21666674613954</v>
      </c>
      <c r="L389" s="25">
        <f>L388+(L395-L385)/10</f>
        <v>3.3166667461395267</v>
      </c>
      <c r="M389" s="31">
        <f>IFERROR(ROUND((ROUNDDOWN(L389,0)*12)+IFERROR(VLOOKUP(ROUND(L389-(ROUNDDOWN(L389,0)),1),_Esperanzas!$R$5:$S$18,2,TRUE),0),0),12)</f>
        <v>39</v>
      </c>
      <c r="N389" s="26">
        <f t="shared" si="51"/>
        <v>101.71666674613954</v>
      </c>
      <c r="AC389" s="29">
        <f t="shared" si="50"/>
        <v>98.4</v>
      </c>
      <c r="AD389" s="25">
        <f>AD388+(AD395-AD385)/10</f>
        <v>2.1833333015441898</v>
      </c>
      <c r="AE389" s="31">
        <f>IFERROR(ROUND((ROUNDDOWN(AD389,0)*12)+IFERROR(VLOOKUP(ROUND(AD389-(ROUNDDOWN(AD389,0)),1),_Esperanzas!$R$5:$S$18,2,TRUE),0),0),12)</f>
        <v>26</v>
      </c>
      <c r="AF389" s="25">
        <f t="shared" si="53"/>
        <v>100.5833333015442</v>
      </c>
      <c r="AG389" s="25">
        <f>AG388+(AG395-AG385)/10</f>
        <v>2.5166666507720947</v>
      </c>
      <c r="AH389" s="31">
        <f>IFERROR(ROUND((ROUNDDOWN(AG389,0)*12)+IFERROR(VLOOKUP(ROUND(AG389-(ROUNDDOWN(AG389,0)),1),_Esperanzas!$R$5:$S$18,2,TRUE),0),0),12)</f>
        <v>30</v>
      </c>
      <c r="AI389" s="26">
        <f t="shared" si="54"/>
        <v>100.9166666507721</v>
      </c>
    </row>
    <row r="390" spans="8:35" x14ac:dyDescent="0.25">
      <c r="H390" s="30">
        <f t="shared" si="49"/>
        <v>98.5</v>
      </c>
      <c r="I390" s="28">
        <f>I389+(I395-I385)/10</f>
        <v>2.7916667461395268</v>
      </c>
      <c r="J390" s="32">
        <f>IFERROR(ROUND((ROUNDDOWN(I390,0)*12)+IFERROR(VLOOKUP(ROUND(I390-(ROUNDDOWN(I390,0)),1),_Esperanzas!$R$5:$S$18,2,TRUE),0),0),12)</f>
        <v>33</v>
      </c>
      <c r="K390" s="28">
        <f t="shared" si="52"/>
        <v>101.29166674613953</v>
      </c>
      <c r="L390" s="28">
        <f>L389+(L395-L385)/10</f>
        <v>3.2916667461395268</v>
      </c>
      <c r="M390" s="32">
        <f>IFERROR(ROUND((ROUNDDOWN(L390,0)*12)+IFERROR(VLOOKUP(ROUND(L390-(ROUNDDOWN(L390,0)),1),_Esperanzas!$R$5:$S$18,2,TRUE),0),0),12)</f>
        <v>39</v>
      </c>
      <c r="N390" s="28">
        <f t="shared" si="51"/>
        <v>101.79166674613953</v>
      </c>
      <c r="AC390" s="30">
        <f t="shared" si="50"/>
        <v>98.5</v>
      </c>
      <c r="AD390" s="28">
        <f>AD389+(AD395-AD385)/10</f>
        <v>2.1666666269302373</v>
      </c>
      <c r="AE390" s="32">
        <f>IFERROR(ROUND((ROUNDDOWN(AD390,0)*12)+IFERROR(VLOOKUP(ROUND(AD390-(ROUNDDOWN(AD390,0)),1),_Esperanzas!$R$5:$S$18,2,TRUE),0),0),12)</f>
        <v>26</v>
      </c>
      <c r="AF390" s="28">
        <f t="shared" si="53"/>
        <v>100.66666662693024</v>
      </c>
      <c r="AG390" s="28">
        <f>AG389+(AG395-AG385)/10</f>
        <v>2.5</v>
      </c>
      <c r="AH390" s="32">
        <f>IFERROR(ROUND((ROUNDDOWN(AG390,0)*12)+IFERROR(VLOOKUP(ROUND(AG390-(ROUNDDOWN(AG390,0)),1),_Esperanzas!$R$5:$S$18,2,TRUE),0),0),12)</f>
        <v>30</v>
      </c>
      <c r="AI390" s="28">
        <f t="shared" si="54"/>
        <v>101</v>
      </c>
    </row>
    <row r="391" spans="8:35" x14ac:dyDescent="0.25">
      <c r="H391" s="29">
        <f t="shared" ref="H391:H454" si="55">ROUND(H390+0.1,1)</f>
        <v>98.6</v>
      </c>
      <c r="I391" s="25">
        <f>I390+(I395-I385)/10</f>
        <v>2.7666667461395269</v>
      </c>
      <c r="J391" s="31">
        <f>IFERROR(ROUND((ROUNDDOWN(I391,0)*12)+IFERROR(VLOOKUP(ROUND(I391-(ROUNDDOWN(I391,0)),1),_Esperanzas!$R$5:$S$18,2,TRUE),0),0),12)</f>
        <v>33</v>
      </c>
      <c r="K391" s="25">
        <f t="shared" si="52"/>
        <v>101.36666674613951</v>
      </c>
      <c r="L391" s="25">
        <f>L390+(L395-L385)/10</f>
        <v>3.2666667461395269</v>
      </c>
      <c r="M391" s="31">
        <f>IFERROR(ROUND((ROUNDDOWN(L391,0)*12)+IFERROR(VLOOKUP(ROUND(L391-(ROUNDDOWN(L391,0)),1),_Esperanzas!$R$5:$S$18,2,TRUE),0),0),12)</f>
        <v>39</v>
      </c>
      <c r="N391" s="26">
        <f t="shared" si="51"/>
        <v>101.86666674613951</v>
      </c>
      <c r="AC391" s="29">
        <f t="shared" ref="AC391:AC454" si="56">ROUND(AC390+0.1,1)</f>
        <v>98.6</v>
      </c>
      <c r="AD391" s="25">
        <f>AD390+(AD395-AD385)/10</f>
        <v>2.1499999523162847</v>
      </c>
      <c r="AE391" s="31">
        <f>IFERROR(ROUND((ROUNDDOWN(AD391,0)*12)+IFERROR(VLOOKUP(ROUND(AD391-(ROUNDDOWN(AD391,0)),1),_Esperanzas!$R$5:$S$18,2,TRUE),0),0),12)</f>
        <v>25</v>
      </c>
      <c r="AF391" s="25">
        <f t="shared" si="53"/>
        <v>100.74999995231627</v>
      </c>
      <c r="AG391" s="25">
        <f>AG390+(AG395-AG385)/10</f>
        <v>2.4833333492279053</v>
      </c>
      <c r="AH391" s="31">
        <f>IFERROR(ROUND((ROUNDDOWN(AG391,0)*12)+IFERROR(VLOOKUP(ROUND(AG391-(ROUNDDOWN(AG391,0)),1),_Esperanzas!$R$5:$S$18,2,TRUE),0),0),12)</f>
        <v>30</v>
      </c>
      <c r="AI391" s="26">
        <f t="shared" si="54"/>
        <v>101.0833333492279</v>
      </c>
    </row>
    <row r="392" spans="8:35" x14ac:dyDescent="0.25">
      <c r="H392" s="30">
        <f t="shared" si="55"/>
        <v>98.7</v>
      </c>
      <c r="I392" s="28">
        <f>I391+(I395-I385)/10</f>
        <v>2.741666746139527</v>
      </c>
      <c r="J392" s="32">
        <f>IFERROR(ROUND((ROUNDDOWN(I392,0)*12)+IFERROR(VLOOKUP(ROUND(I392-(ROUNDDOWN(I392,0)),1),_Esperanzas!$R$5:$S$18,2,TRUE),0),0),12)</f>
        <v>32</v>
      </c>
      <c r="K392" s="28">
        <f t="shared" si="52"/>
        <v>101.44166674613953</v>
      </c>
      <c r="L392" s="28">
        <f>L391+(L395-L385)/10</f>
        <v>3.241666746139527</v>
      </c>
      <c r="M392" s="32">
        <f>IFERROR(ROUND((ROUNDDOWN(L392,0)*12)+IFERROR(VLOOKUP(ROUND(L392-(ROUNDDOWN(L392,0)),1),_Esperanzas!$R$5:$S$18,2,TRUE),0),0),12)</f>
        <v>38</v>
      </c>
      <c r="N392" s="28">
        <f t="shared" si="51"/>
        <v>101.94166674613953</v>
      </c>
      <c r="AC392" s="30">
        <f t="shared" si="56"/>
        <v>98.7</v>
      </c>
      <c r="AD392" s="28">
        <f>AD391+(AD395-AD385)/10</f>
        <v>2.1333332777023322</v>
      </c>
      <c r="AE392" s="32">
        <f>IFERROR(ROUND((ROUNDDOWN(AD392,0)*12)+IFERROR(VLOOKUP(ROUND(AD392-(ROUNDDOWN(AD392,0)),1),_Esperanzas!$R$5:$S$18,2,TRUE),0),0),12)</f>
        <v>25</v>
      </c>
      <c r="AF392" s="28">
        <f t="shared" si="53"/>
        <v>100.83333327770234</v>
      </c>
      <c r="AG392" s="28">
        <f>AG391+(AG395-AG385)/10</f>
        <v>2.4666666984558105</v>
      </c>
      <c r="AH392" s="32">
        <f>IFERROR(ROUND((ROUNDDOWN(AG392,0)*12)+IFERROR(VLOOKUP(ROUND(AG392-(ROUNDDOWN(AG392,0)),1),_Esperanzas!$R$5:$S$18,2,TRUE),0),0),12)</f>
        <v>30</v>
      </c>
      <c r="AI392" s="28">
        <f t="shared" si="54"/>
        <v>101.16666669845581</v>
      </c>
    </row>
    <row r="393" spans="8:35" x14ac:dyDescent="0.25">
      <c r="H393" s="29">
        <f t="shared" si="55"/>
        <v>98.8</v>
      </c>
      <c r="I393" s="25">
        <f>I392+(I395-I385)/10</f>
        <v>2.7166667461395271</v>
      </c>
      <c r="J393" s="31">
        <f>IFERROR(ROUND((ROUNDDOWN(I393,0)*12)+IFERROR(VLOOKUP(ROUND(I393-(ROUNDDOWN(I393,0)),1),_Esperanzas!$R$5:$S$18,2,TRUE),0),0),12)</f>
        <v>32</v>
      </c>
      <c r="K393" s="25">
        <f t="shared" si="52"/>
        <v>101.51666674613952</v>
      </c>
      <c r="L393" s="25">
        <f>L392+(L395-L385)/10</f>
        <v>3.2166667461395271</v>
      </c>
      <c r="M393" s="31">
        <f>IFERROR(ROUND((ROUNDDOWN(L393,0)*12)+IFERROR(VLOOKUP(ROUND(L393-(ROUNDDOWN(L393,0)),1),_Esperanzas!$R$5:$S$18,2,TRUE),0),0),12)</f>
        <v>38</v>
      </c>
      <c r="N393" s="26">
        <f t="shared" ref="N393:N456" si="57">L393+H393</f>
        <v>102.01666674613952</v>
      </c>
      <c r="AC393" s="29">
        <f t="shared" si="56"/>
        <v>98.8</v>
      </c>
      <c r="AD393" s="25">
        <f>AD392+(AD395-AD385)/10</f>
        <v>2.1166666030883796</v>
      </c>
      <c r="AE393" s="31">
        <f>IFERROR(ROUND((ROUNDDOWN(AD393,0)*12)+IFERROR(VLOOKUP(ROUND(AD393-(ROUNDDOWN(AD393,0)),1),_Esperanzas!$R$5:$S$18,2,TRUE),0),0),12)</f>
        <v>25</v>
      </c>
      <c r="AF393" s="25">
        <f t="shared" si="53"/>
        <v>100.91666660308837</v>
      </c>
      <c r="AG393" s="25">
        <f>AG392+(AG395-AG385)/10</f>
        <v>2.4500000476837158</v>
      </c>
      <c r="AH393" s="31">
        <f>IFERROR(ROUND((ROUNDDOWN(AG393,0)*12)+IFERROR(VLOOKUP(ROUND(AG393-(ROUNDDOWN(AG393,0)),1),_Esperanzas!$R$5:$S$18,2,TRUE),0),0),12)</f>
        <v>30</v>
      </c>
      <c r="AI393" s="26">
        <f t="shared" si="54"/>
        <v>101.25000004768371</v>
      </c>
    </row>
    <row r="394" spans="8:35" x14ac:dyDescent="0.25">
      <c r="H394" s="30">
        <f t="shared" si="55"/>
        <v>98.9</v>
      </c>
      <c r="I394" s="28">
        <f>I393+(I395-I385)/10</f>
        <v>2.6916667461395272</v>
      </c>
      <c r="J394" s="32">
        <f>IFERROR(ROUND((ROUNDDOWN(I394,0)*12)+IFERROR(VLOOKUP(ROUND(I394-(ROUNDDOWN(I394,0)),1),_Esperanzas!$R$5:$S$18,2,TRUE),0),0),12)</f>
        <v>32</v>
      </c>
      <c r="K394" s="28">
        <f t="shared" si="52"/>
        <v>101.59166674613954</v>
      </c>
      <c r="L394" s="28">
        <f>L393+(L395-L385)/10</f>
        <v>3.1916667461395272</v>
      </c>
      <c r="M394" s="32">
        <f>IFERROR(ROUND((ROUNDDOWN(L394,0)*12)+IFERROR(VLOOKUP(ROUND(L394-(ROUNDDOWN(L394,0)),1),_Esperanzas!$R$5:$S$18,2,TRUE),0),0),12)</f>
        <v>38</v>
      </c>
      <c r="N394" s="28">
        <f t="shared" si="57"/>
        <v>102.09166674613954</v>
      </c>
      <c r="AC394" s="30">
        <f t="shared" si="56"/>
        <v>98.9</v>
      </c>
      <c r="AD394" s="28">
        <f>AD393+(AD395-AD385)/10</f>
        <v>2.0999999284744271</v>
      </c>
      <c r="AE394" s="32">
        <f>IFERROR(ROUND((ROUNDDOWN(AD394,0)*12)+IFERROR(VLOOKUP(ROUND(AD394-(ROUNDDOWN(AD394,0)),1),_Esperanzas!$R$5:$S$18,2,TRUE),0),0),12)</f>
        <v>25</v>
      </c>
      <c r="AF394" s="28">
        <f t="shared" si="53"/>
        <v>100.99999992847444</v>
      </c>
      <c r="AG394" s="28">
        <f>AG393+(AG395-AG385)/10</f>
        <v>2.4333333969116211</v>
      </c>
      <c r="AH394" s="32">
        <f>IFERROR(ROUND((ROUNDDOWN(AG394,0)*12)+IFERROR(VLOOKUP(ROUND(AG394-(ROUNDDOWN(AG394,0)),1),_Esperanzas!$R$5:$S$18,2,TRUE),0),0),12)</f>
        <v>28</v>
      </c>
      <c r="AI394" s="28">
        <f t="shared" si="54"/>
        <v>101.33333339691163</v>
      </c>
    </row>
    <row r="395" spans="8:35" x14ac:dyDescent="0.25">
      <c r="H395" s="29">
        <f t="shared" si="55"/>
        <v>99</v>
      </c>
      <c r="I395" s="25">
        <f>VLOOKUP($H395,$B$5:$F$55,2,0)</f>
        <v>2.6666667461395264</v>
      </c>
      <c r="J395" s="31">
        <f>IFERROR(ROUND((ROUNDDOWN(I395,0)*12)+IFERROR(VLOOKUP(ROUND(I395-(ROUNDDOWN(I395,0)),1),_Esperanzas!$R$5:$S$18,2,TRUE),0),0),12)</f>
        <v>32</v>
      </c>
      <c r="K395" s="25">
        <f t="shared" si="52"/>
        <v>101.66666674613953</v>
      </c>
      <c r="L395" s="25">
        <f>VLOOKUP($H395,$B$5:$F$55,4,0)</f>
        <v>3.1666667461395264</v>
      </c>
      <c r="M395" s="31">
        <f>IFERROR(ROUND((ROUNDDOWN(L395,0)*12)+IFERROR(VLOOKUP(ROUND(L395-(ROUNDDOWN(L395,0)),1),_Esperanzas!$R$5:$S$18,2,TRUE),0),0),12)</f>
        <v>38</v>
      </c>
      <c r="N395" s="26">
        <f t="shared" si="57"/>
        <v>102.16666674613953</v>
      </c>
      <c r="AC395" s="29">
        <f t="shared" si="56"/>
        <v>99</v>
      </c>
      <c r="AD395" s="25">
        <f>VLOOKUP($AC395,$W$5:$AA$55,2,0)</f>
        <v>2.0833332538604736</v>
      </c>
      <c r="AE395" s="31">
        <f>IFERROR(ROUND((ROUNDDOWN(AD395,0)*12)+IFERROR(VLOOKUP(ROUND(AD395-(ROUNDDOWN(AD395,0)),1),_Esperanzas!$R$5:$S$18,2,TRUE),0),0),12)</f>
        <v>25</v>
      </c>
      <c r="AF395" s="25">
        <f t="shared" si="53"/>
        <v>101.08333325386047</v>
      </c>
      <c r="AG395" s="25">
        <f>VLOOKUP($AC395,$W$5:$AA$55,4,0)</f>
        <v>2.4166667461395264</v>
      </c>
      <c r="AH395" s="31">
        <f>IFERROR(ROUND((ROUNDDOWN(AG395,0)*12)+IFERROR(VLOOKUP(ROUND(AG395-(ROUNDDOWN(AG395,0)),1),_Esperanzas!$R$5:$S$18,2,TRUE),0),0),12)</f>
        <v>28</v>
      </c>
      <c r="AI395" s="26">
        <f t="shared" si="54"/>
        <v>101.41666674613953</v>
      </c>
    </row>
    <row r="396" spans="8:35" x14ac:dyDescent="0.25">
      <c r="H396" s="30">
        <f t="shared" si="55"/>
        <v>99.1</v>
      </c>
      <c r="I396" s="28">
        <f>I395+(I405-I395)/10</f>
        <v>2.6500000715255738</v>
      </c>
      <c r="J396" s="32">
        <f>IFERROR(ROUND((ROUNDDOWN(I396,0)*12)+IFERROR(VLOOKUP(ROUND(I396-(ROUNDDOWN(I396,0)),1),_Esperanzas!$R$5:$S$18,2,TRUE),0),0),12)</f>
        <v>32</v>
      </c>
      <c r="K396" s="28">
        <f t="shared" si="52"/>
        <v>101.75000007152556</v>
      </c>
      <c r="L396" s="28">
        <f>L395+(L405-L395)/10</f>
        <v>3.1416667461395265</v>
      </c>
      <c r="M396" s="32">
        <f>IFERROR(ROUND((ROUNDDOWN(L396,0)*12)+IFERROR(VLOOKUP(ROUND(L396-(ROUNDDOWN(L396,0)),1),_Esperanzas!$R$5:$S$18,2,TRUE),0),0),12)</f>
        <v>37</v>
      </c>
      <c r="N396" s="28">
        <f t="shared" si="57"/>
        <v>102.24166674613951</v>
      </c>
      <c r="AC396" s="30">
        <f t="shared" si="56"/>
        <v>99.1</v>
      </c>
      <c r="AD396" s="28">
        <f>AD395+(AD405-AD395)/10</f>
        <v>2.0666665911674498</v>
      </c>
      <c r="AE396" s="32">
        <f>IFERROR(ROUND((ROUNDDOWN(AD396,0)*12)+IFERROR(VLOOKUP(ROUND(AD396-(ROUNDDOWN(AD396,0)),1),_Esperanzas!$R$5:$S$18,2,TRUE),0),0),12)</f>
        <v>25</v>
      </c>
      <c r="AF396" s="28">
        <f t="shared" si="53"/>
        <v>101.16666659116744</v>
      </c>
      <c r="AG396" s="28">
        <f>AG395+(AG405-AG395)/10</f>
        <v>2.3916667461395265</v>
      </c>
      <c r="AH396" s="32">
        <f>IFERROR(ROUND((ROUNDDOWN(AG396,0)*12)+IFERROR(VLOOKUP(ROUND(AG396-(ROUNDDOWN(AG396,0)),1),_Esperanzas!$R$5:$S$18,2,TRUE),0),0),12)</f>
        <v>28</v>
      </c>
      <c r="AI396" s="28">
        <f t="shared" si="54"/>
        <v>101.49166674613951</v>
      </c>
    </row>
    <row r="397" spans="8:35" x14ac:dyDescent="0.25">
      <c r="H397" s="29">
        <f t="shared" si="55"/>
        <v>99.2</v>
      </c>
      <c r="I397" s="25">
        <f>I396+(I405-I395)/10</f>
        <v>2.6333333969116213</v>
      </c>
      <c r="J397" s="31">
        <f>IFERROR(ROUND((ROUNDDOWN(I397,0)*12)+IFERROR(VLOOKUP(ROUND(I397-(ROUNDDOWN(I397,0)),1),_Esperanzas!$R$5:$S$18,2,TRUE),0),0),12)</f>
        <v>31</v>
      </c>
      <c r="K397" s="25">
        <f t="shared" si="52"/>
        <v>101.83333339691163</v>
      </c>
      <c r="L397" s="25">
        <f>L396+(L405-L395)/10</f>
        <v>3.1166667461395265</v>
      </c>
      <c r="M397" s="31">
        <f>IFERROR(ROUND((ROUNDDOWN(L397,0)*12)+IFERROR(VLOOKUP(ROUND(L397-(ROUNDDOWN(L397,0)),1),_Esperanzas!$R$5:$S$18,2,TRUE),0),0),12)</f>
        <v>37</v>
      </c>
      <c r="N397" s="26">
        <f t="shared" si="57"/>
        <v>102.31666674613953</v>
      </c>
      <c r="AC397" s="29">
        <f t="shared" si="56"/>
        <v>99.2</v>
      </c>
      <c r="AD397" s="25">
        <f>AD396+(AD405-AD395)/10</f>
        <v>2.0499999284744259</v>
      </c>
      <c r="AE397" s="31">
        <f>IFERROR(ROUND((ROUNDDOWN(AD397,0)*12)+IFERROR(VLOOKUP(ROUND(AD397-(ROUNDDOWN(AD397,0)),1),_Esperanzas!$R$5:$S$18,2,TRUE),0),0),12)</f>
        <v>24</v>
      </c>
      <c r="AF397" s="25">
        <f t="shared" si="53"/>
        <v>101.24999992847442</v>
      </c>
      <c r="AG397" s="25">
        <f>AG396+(AG405-AG395)/10</f>
        <v>2.3666667461395265</v>
      </c>
      <c r="AH397" s="31">
        <f>IFERROR(ROUND((ROUNDDOWN(AG397,0)*12)+IFERROR(VLOOKUP(ROUND(AG397-(ROUNDDOWN(AG397,0)),1),_Esperanzas!$R$5:$S$18,2,TRUE),0),0),12)</f>
        <v>28</v>
      </c>
      <c r="AI397" s="26">
        <f t="shared" si="54"/>
        <v>101.56666674613953</v>
      </c>
    </row>
    <row r="398" spans="8:35" x14ac:dyDescent="0.25">
      <c r="H398" s="30">
        <f t="shared" si="55"/>
        <v>99.3</v>
      </c>
      <c r="I398" s="28">
        <f>I397+(I405-I395)/10</f>
        <v>2.6166667222976687</v>
      </c>
      <c r="J398" s="32">
        <f>IFERROR(ROUND((ROUNDDOWN(I398,0)*12)+IFERROR(VLOOKUP(ROUND(I398-(ROUNDDOWN(I398,0)),1),_Esperanzas!$R$5:$S$18,2,TRUE),0),0),12)</f>
        <v>31</v>
      </c>
      <c r="K398" s="28">
        <f t="shared" si="52"/>
        <v>101.91666672229766</v>
      </c>
      <c r="L398" s="28">
        <f>L397+(L405-L395)/10</f>
        <v>3.0916667461395266</v>
      </c>
      <c r="M398" s="32">
        <f>IFERROR(ROUND((ROUNDDOWN(L398,0)*12)+IFERROR(VLOOKUP(ROUND(L398-(ROUNDDOWN(L398,0)),1),_Esperanzas!$R$5:$S$18,2,TRUE),0),0),12)</f>
        <v>37</v>
      </c>
      <c r="N398" s="28">
        <f t="shared" si="57"/>
        <v>102.39166674613952</v>
      </c>
      <c r="AC398" s="30">
        <f t="shared" si="56"/>
        <v>99.3</v>
      </c>
      <c r="AD398" s="28">
        <f>AD397+(AD405-AD395)/10</f>
        <v>2.0333332657814021</v>
      </c>
      <c r="AE398" s="32">
        <f>IFERROR(ROUND((ROUNDDOWN(AD398,0)*12)+IFERROR(VLOOKUP(ROUND(AD398-(ROUNDDOWN(AD398,0)),1),_Esperanzas!$R$5:$S$18,2,TRUE),0),0),12)</f>
        <v>24</v>
      </c>
      <c r="AF398" s="28">
        <f t="shared" si="53"/>
        <v>101.33333326578141</v>
      </c>
      <c r="AG398" s="28">
        <f>AG397+(AG405-AG395)/10</f>
        <v>2.3416667461395266</v>
      </c>
      <c r="AH398" s="32">
        <f>IFERROR(ROUND((ROUNDDOWN(AG398,0)*12)+IFERROR(VLOOKUP(ROUND(AG398-(ROUNDDOWN(AG398,0)),1),_Esperanzas!$R$5:$S$18,2,TRUE),0),0),12)</f>
        <v>27</v>
      </c>
      <c r="AI398" s="28">
        <f t="shared" si="54"/>
        <v>101.64166674613952</v>
      </c>
    </row>
    <row r="399" spans="8:35" x14ac:dyDescent="0.25">
      <c r="H399" s="29">
        <f t="shared" si="55"/>
        <v>99.4</v>
      </c>
      <c r="I399" s="25">
        <f>I398+(I405-I395)/10</f>
        <v>2.6000000476837162</v>
      </c>
      <c r="J399" s="31">
        <f>IFERROR(ROUND((ROUNDDOWN(I399,0)*12)+IFERROR(VLOOKUP(ROUND(I399-(ROUNDDOWN(I399,0)),1),_Esperanzas!$R$5:$S$18,2,TRUE),0),0),12)</f>
        <v>31</v>
      </c>
      <c r="K399" s="25">
        <f t="shared" si="52"/>
        <v>102.00000004768373</v>
      </c>
      <c r="L399" s="25">
        <f>L398+(L405-L395)/10</f>
        <v>3.0666667461395267</v>
      </c>
      <c r="M399" s="31">
        <f>IFERROR(ROUND((ROUNDDOWN(L399,0)*12)+IFERROR(VLOOKUP(ROUND(L399-(ROUNDDOWN(L399,0)),1),_Esperanzas!$R$5:$S$18,2,TRUE),0),0),12)</f>
        <v>37</v>
      </c>
      <c r="N399" s="26">
        <f t="shared" si="57"/>
        <v>102.46666674613954</v>
      </c>
      <c r="AC399" s="29">
        <f t="shared" si="56"/>
        <v>99.4</v>
      </c>
      <c r="AD399" s="25">
        <f>AD398+(AD405-AD395)/10</f>
        <v>2.0166666030883782</v>
      </c>
      <c r="AE399" s="31">
        <f>IFERROR(ROUND((ROUNDDOWN(AD399,0)*12)+IFERROR(VLOOKUP(ROUND(AD399-(ROUNDDOWN(AD399,0)),1),_Esperanzas!$R$5:$S$18,2,TRUE),0),0),12)</f>
        <v>24</v>
      </c>
      <c r="AF399" s="25">
        <f t="shared" si="53"/>
        <v>101.41666660308839</v>
      </c>
      <c r="AG399" s="25">
        <f>AG398+(AG405-AG395)/10</f>
        <v>2.3166667461395267</v>
      </c>
      <c r="AH399" s="31">
        <f>IFERROR(ROUND((ROUNDDOWN(AG399,0)*12)+IFERROR(VLOOKUP(ROUND(AG399-(ROUNDDOWN(AG399,0)),1),_Esperanzas!$R$5:$S$18,2,TRUE),0),0),12)</f>
        <v>27</v>
      </c>
      <c r="AI399" s="26">
        <f t="shared" si="54"/>
        <v>101.71666674613954</v>
      </c>
    </row>
    <row r="400" spans="8:35" x14ac:dyDescent="0.25">
      <c r="H400" s="30">
        <f t="shared" si="55"/>
        <v>99.5</v>
      </c>
      <c r="I400" s="28">
        <f>I399+(I405-I395)/10</f>
        <v>2.5833333730697636</v>
      </c>
      <c r="J400" s="32">
        <f>IFERROR(ROUND((ROUNDDOWN(I400,0)*12)+IFERROR(VLOOKUP(ROUND(I400-(ROUNDDOWN(I400,0)),1),_Esperanzas!$R$5:$S$18,2,TRUE),0),0),12)</f>
        <v>31</v>
      </c>
      <c r="K400" s="28">
        <f t="shared" si="52"/>
        <v>102.08333337306976</v>
      </c>
      <c r="L400" s="28">
        <f>L399+(L405-L395)/10</f>
        <v>3.0416667461395268</v>
      </c>
      <c r="M400" s="32">
        <f>IFERROR(ROUND((ROUNDDOWN(L400,0)*12)+IFERROR(VLOOKUP(ROUND(L400-(ROUNDDOWN(L400,0)),1),_Esperanzas!$R$5:$S$18,2,TRUE),0),0),12)</f>
        <v>36</v>
      </c>
      <c r="N400" s="28">
        <f t="shared" si="57"/>
        <v>102.54166674613953</v>
      </c>
      <c r="AC400" s="30">
        <f t="shared" si="56"/>
        <v>99.5</v>
      </c>
      <c r="AD400" s="28">
        <f>AD399+(AD405-AD395)/10</f>
        <v>1.9999999403953546</v>
      </c>
      <c r="AE400" s="32">
        <f>IFERROR(ROUND((ROUNDDOWN(AD400,0)*12)+IFERROR(VLOOKUP(ROUND(AD400-(ROUNDDOWN(AD400,0)),1),_Esperanzas!$R$5:$S$18,2,TRUE),0),0),12)</f>
        <v>24</v>
      </c>
      <c r="AF400" s="28">
        <f t="shared" si="53"/>
        <v>101.49999994039536</v>
      </c>
      <c r="AG400" s="28">
        <f>AG399+(AG405-AG395)/10</f>
        <v>2.2916667461395268</v>
      </c>
      <c r="AH400" s="32">
        <f>IFERROR(ROUND((ROUNDDOWN(AG400,0)*12)+IFERROR(VLOOKUP(ROUND(AG400-(ROUNDDOWN(AG400,0)),1),_Esperanzas!$R$5:$S$18,2,TRUE),0),0),12)</f>
        <v>27</v>
      </c>
      <c r="AI400" s="28">
        <f t="shared" si="54"/>
        <v>101.79166674613953</v>
      </c>
    </row>
    <row r="401" spans="8:35" x14ac:dyDescent="0.25">
      <c r="H401" s="29">
        <f t="shared" si="55"/>
        <v>99.6</v>
      </c>
      <c r="I401" s="25">
        <f>I400+(I405-I395)/10</f>
        <v>2.5666666984558111</v>
      </c>
      <c r="J401" s="31">
        <f>IFERROR(ROUND((ROUNDDOWN(I401,0)*12)+IFERROR(VLOOKUP(ROUND(I401-(ROUNDDOWN(I401,0)),1),_Esperanzas!$R$5:$S$18,2,TRUE),0),0),12)</f>
        <v>31</v>
      </c>
      <c r="K401" s="25">
        <f t="shared" si="52"/>
        <v>102.1666666984558</v>
      </c>
      <c r="L401" s="25">
        <f>L400+(L405-L395)/10</f>
        <v>3.0166667461395269</v>
      </c>
      <c r="M401" s="31">
        <f>IFERROR(ROUND((ROUNDDOWN(L401,0)*12)+IFERROR(VLOOKUP(ROUND(L401-(ROUNDDOWN(L401,0)),1),_Esperanzas!$R$5:$S$18,2,TRUE),0),0),12)</f>
        <v>36</v>
      </c>
      <c r="N401" s="26">
        <f t="shared" si="57"/>
        <v>102.61666674613951</v>
      </c>
      <c r="AC401" s="29">
        <f t="shared" si="56"/>
        <v>99.6</v>
      </c>
      <c r="AD401" s="25">
        <f>AD400+(AD405-AD395)/10</f>
        <v>1.9833332777023309</v>
      </c>
      <c r="AE401" s="31">
        <f>IFERROR(ROUND((ROUNDDOWN(AD401,0)*12)+IFERROR(VLOOKUP(ROUND(AD401-(ROUNDDOWN(AD401,0)),1),_Esperanzas!$R$5:$S$18,2,TRUE),0),0),12)</f>
        <v>24</v>
      </c>
      <c r="AF401" s="25">
        <f t="shared" si="53"/>
        <v>101.58333327770232</v>
      </c>
      <c r="AG401" s="25">
        <f>AG400+(AG405-AG395)/10</f>
        <v>2.2666667461395269</v>
      </c>
      <c r="AH401" s="31">
        <f>IFERROR(ROUND((ROUNDDOWN(AG401,0)*12)+IFERROR(VLOOKUP(ROUND(AG401-(ROUNDDOWN(AG401,0)),1),_Esperanzas!$R$5:$S$18,2,TRUE),0),0),12)</f>
        <v>27</v>
      </c>
      <c r="AI401" s="26">
        <f t="shared" si="54"/>
        <v>101.86666674613951</v>
      </c>
    </row>
    <row r="402" spans="8:35" x14ac:dyDescent="0.25">
      <c r="H402" s="30">
        <f t="shared" si="55"/>
        <v>99.7</v>
      </c>
      <c r="I402" s="28">
        <f>I401+(I405-I395)/10</f>
        <v>2.5500000238418585</v>
      </c>
      <c r="J402" s="32">
        <f>IFERROR(ROUND((ROUNDDOWN(I402,0)*12)+IFERROR(VLOOKUP(ROUND(I402-(ROUNDDOWN(I402,0)),1),_Esperanzas!$R$5:$S$18,2,TRUE),0),0),12)</f>
        <v>31</v>
      </c>
      <c r="K402" s="28">
        <f t="shared" si="52"/>
        <v>102.25000002384186</v>
      </c>
      <c r="L402" s="28">
        <f>L401+(L405-L395)/10</f>
        <v>2.991666746139527</v>
      </c>
      <c r="M402" s="32">
        <f>IFERROR(ROUND((ROUNDDOWN(L402,0)*12)+IFERROR(VLOOKUP(ROUND(L402-(ROUNDDOWN(L402,0)),1),_Esperanzas!$R$5:$S$18,2,TRUE),0),0),12)</f>
        <v>36</v>
      </c>
      <c r="N402" s="28">
        <f t="shared" si="57"/>
        <v>102.69166674613953</v>
      </c>
      <c r="AC402" s="30">
        <f t="shared" si="56"/>
        <v>99.7</v>
      </c>
      <c r="AD402" s="28">
        <f>AD401+(AD405-AD395)/10</f>
        <v>1.9666666150093073</v>
      </c>
      <c r="AE402" s="32">
        <f>IFERROR(ROUND((ROUNDDOWN(AD402,0)*12)+IFERROR(VLOOKUP(ROUND(AD402-(ROUNDDOWN(AD402,0)),1),_Esperanzas!$R$5:$S$18,2,TRUE),0),0),12)</f>
        <v>24</v>
      </c>
      <c r="AF402" s="28">
        <f t="shared" si="53"/>
        <v>101.66666661500931</v>
      </c>
      <c r="AG402" s="28">
        <f>AG401+(AG405-AG395)/10</f>
        <v>2.241666746139527</v>
      </c>
      <c r="AH402" s="32">
        <f>IFERROR(ROUND((ROUNDDOWN(AG402,0)*12)+IFERROR(VLOOKUP(ROUND(AG402-(ROUNDDOWN(AG402,0)),1),_Esperanzas!$R$5:$S$18,2,TRUE),0),0),12)</f>
        <v>26</v>
      </c>
      <c r="AI402" s="28">
        <f t="shared" si="54"/>
        <v>101.94166674613953</v>
      </c>
    </row>
    <row r="403" spans="8:35" x14ac:dyDescent="0.25">
      <c r="H403" s="29">
        <f t="shared" si="55"/>
        <v>99.8</v>
      </c>
      <c r="I403" s="25">
        <f>I402+(I405-I395)/10</f>
        <v>2.533333349227906</v>
      </c>
      <c r="J403" s="31">
        <f>IFERROR(ROUND((ROUNDDOWN(I403,0)*12)+IFERROR(VLOOKUP(ROUND(I403-(ROUNDDOWN(I403,0)),1),_Esperanzas!$R$5:$S$18,2,TRUE),0),0),12)</f>
        <v>30</v>
      </c>
      <c r="K403" s="25">
        <f t="shared" ref="K403:K466" si="58">I403+H403</f>
        <v>102.3333333492279</v>
      </c>
      <c r="L403" s="25">
        <f>L402+(L405-L395)/10</f>
        <v>2.9666667461395271</v>
      </c>
      <c r="M403" s="31">
        <f>IFERROR(ROUND((ROUNDDOWN(L403,0)*12)+IFERROR(VLOOKUP(ROUND(L403-(ROUNDDOWN(L403,0)),1),_Esperanzas!$R$5:$S$18,2,TRUE),0),0),12)</f>
        <v>36</v>
      </c>
      <c r="N403" s="26">
        <f t="shared" si="57"/>
        <v>102.76666674613952</v>
      </c>
      <c r="AC403" s="29">
        <f t="shared" si="56"/>
        <v>99.8</v>
      </c>
      <c r="AD403" s="25">
        <f>AD402+(AD405-AD395)/10</f>
        <v>1.9499999523162836</v>
      </c>
      <c r="AE403" s="31">
        <f>IFERROR(ROUND((ROUNDDOWN(AD403,0)*12)+IFERROR(VLOOKUP(ROUND(AD403-(ROUNDDOWN(AD403,0)),1),_Esperanzas!$R$5:$S$18,2,TRUE),0),0),12)</f>
        <v>22</v>
      </c>
      <c r="AF403" s="25">
        <f t="shared" ref="AF403:AF466" si="59">AD403+AC403</f>
        <v>101.74999995231629</v>
      </c>
      <c r="AG403" s="25">
        <f>AG402+(AG405-AG395)/10</f>
        <v>2.2166667461395271</v>
      </c>
      <c r="AH403" s="31">
        <f>IFERROR(ROUND((ROUNDDOWN(AG403,0)*12)+IFERROR(VLOOKUP(ROUND(AG403-(ROUNDDOWN(AG403,0)),1),_Esperanzas!$R$5:$S$18,2,TRUE),0),0),12)</f>
        <v>26</v>
      </c>
      <c r="AI403" s="26">
        <f t="shared" ref="AI403:AI466" si="60">AG403+AC403</f>
        <v>102.01666674613952</v>
      </c>
    </row>
    <row r="404" spans="8:35" x14ac:dyDescent="0.25">
      <c r="H404" s="30">
        <f t="shared" si="55"/>
        <v>99.9</v>
      </c>
      <c r="I404" s="28">
        <f>I403+(I405-I395)/10</f>
        <v>2.5166666746139534</v>
      </c>
      <c r="J404" s="32">
        <f>IFERROR(ROUND((ROUNDDOWN(I404,0)*12)+IFERROR(VLOOKUP(ROUND(I404-(ROUNDDOWN(I404,0)),1),_Esperanzas!$R$5:$S$18,2,TRUE),0),0),12)</f>
        <v>30</v>
      </c>
      <c r="K404" s="28">
        <f t="shared" si="58"/>
        <v>102.41666667461396</v>
      </c>
      <c r="L404" s="28">
        <f>L403+(L405-L395)/10</f>
        <v>2.9416667461395272</v>
      </c>
      <c r="M404" s="32">
        <f>IFERROR(ROUND((ROUNDDOWN(L404,0)*12)+IFERROR(VLOOKUP(ROUND(L404-(ROUNDDOWN(L404,0)),1),_Esperanzas!$R$5:$S$18,2,TRUE),0),0),12)</f>
        <v>34</v>
      </c>
      <c r="N404" s="28">
        <f t="shared" si="57"/>
        <v>102.84166674613954</v>
      </c>
      <c r="AC404" s="30">
        <f t="shared" si="56"/>
        <v>99.9</v>
      </c>
      <c r="AD404" s="28">
        <f>AD403+(AD405-AD395)/10</f>
        <v>1.93333328962326</v>
      </c>
      <c r="AE404" s="32">
        <f>IFERROR(ROUND((ROUNDDOWN(AD404,0)*12)+IFERROR(VLOOKUP(ROUND(AD404-(ROUNDDOWN(AD404,0)),1),_Esperanzas!$R$5:$S$18,2,TRUE),0),0),12)</f>
        <v>22</v>
      </c>
      <c r="AF404" s="28">
        <f t="shared" si="59"/>
        <v>101.83333328962327</v>
      </c>
      <c r="AG404" s="28">
        <f>AG403+(AG405-AG395)/10</f>
        <v>2.1916667461395272</v>
      </c>
      <c r="AH404" s="32">
        <f>IFERROR(ROUND((ROUNDDOWN(AG404,0)*12)+IFERROR(VLOOKUP(ROUND(AG404-(ROUNDDOWN(AG404,0)),1),_Esperanzas!$R$5:$S$18,2,TRUE),0),0),12)</f>
        <v>26</v>
      </c>
      <c r="AI404" s="28">
        <f t="shared" si="60"/>
        <v>102.09166674613954</v>
      </c>
    </row>
    <row r="405" spans="8:35" x14ac:dyDescent="0.25">
      <c r="H405" s="29">
        <f t="shared" si="55"/>
        <v>100</v>
      </c>
      <c r="I405" s="25">
        <f>VLOOKUP($H405,$B$5:$F$55,2,0)</f>
        <v>2.5</v>
      </c>
      <c r="J405" s="31">
        <f>IFERROR(ROUND((ROUNDDOWN(I405,0)*12)+IFERROR(VLOOKUP(ROUND(I405-(ROUNDDOWN(I405,0)),1),_Esperanzas!$R$5:$S$18,2,TRUE),0),0),12)</f>
        <v>30</v>
      </c>
      <c r="K405" s="25">
        <f t="shared" si="58"/>
        <v>102.5</v>
      </c>
      <c r="L405" s="25">
        <f>VLOOKUP($H405,$B$5:$F$55,4,0)</f>
        <v>2.9166667461395264</v>
      </c>
      <c r="M405" s="31">
        <f>IFERROR(ROUND((ROUNDDOWN(L405,0)*12)+IFERROR(VLOOKUP(ROUND(L405-(ROUNDDOWN(L405,0)),1),_Esperanzas!$R$5:$S$18,2,TRUE),0),0),12)</f>
        <v>34</v>
      </c>
      <c r="N405" s="26">
        <f t="shared" si="57"/>
        <v>102.91666674613953</v>
      </c>
      <c r="AC405" s="29">
        <f t="shared" si="56"/>
        <v>100</v>
      </c>
      <c r="AD405" s="25">
        <f>VLOOKUP($AC405,$W$5:$AA$55,2,0)</f>
        <v>1.9166666269302368</v>
      </c>
      <c r="AE405" s="31">
        <f>IFERROR(ROUND((ROUNDDOWN(AD405,0)*12)+IFERROR(VLOOKUP(ROUND(AD405-(ROUNDDOWN(AD405,0)),1),_Esperanzas!$R$5:$S$18,2,TRUE),0),0),12)</f>
        <v>22</v>
      </c>
      <c r="AF405" s="25">
        <f t="shared" si="59"/>
        <v>101.91666662693024</v>
      </c>
      <c r="AG405" s="25">
        <f>VLOOKUP($AC405,$W$5:$AA$55,4,0)</f>
        <v>2.1666667461395264</v>
      </c>
      <c r="AH405" s="31">
        <f>IFERROR(ROUND((ROUNDDOWN(AG405,0)*12)+IFERROR(VLOOKUP(ROUND(AG405-(ROUNDDOWN(AG405,0)),1),_Esperanzas!$R$5:$S$18,2,TRUE),0),0),12)</f>
        <v>26</v>
      </c>
      <c r="AI405" s="26">
        <f t="shared" si="60"/>
        <v>102.16666674613953</v>
      </c>
    </row>
    <row r="406" spans="8:35" x14ac:dyDescent="0.25">
      <c r="H406" s="30">
        <f t="shared" si="55"/>
        <v>100.1</v>
      </c>
      <c r="I406" s="28">
        <f>I405+(I415-I405)/10</f>
        <v>2.4750000000000001</v>
      </c>
      <c r="J406" s="32">
        <f>IFERROR(ROUND((ROUNDDOWN(I406,0)*12)+IFERROR(VLOOKUP(ROUND(I406-(ROUNDDOWN(I406,0)),1),_Esperanzas!$R$5:$S$18,2,TRUE),0),0),12)</f>
        <v>30</v>
      </c>
      <c r="K406" s="28">
        <f t="shared" si="58"/>
        <v>102.57499999999999</v>
      </c>
      <c r="L406" s="28">
        <f>L405+(L415-L405)/10</f>
        <v>2.8916667461395265</v>
      </c>
      <c r="M406" s="32">
        <f>IFERROR(ROUND((ROUNDDOWN(L406,0)*12)+IFERROR(VLOOKUP(ROUND(L406-(ROUNDDOWN(L406,0)),1),_Esperanzas!$R$5:$S$18,2,TRUE),0),0),12)</f>
        <v>34</v>
      </c>
      <c r="N406" s="28">
        <f t="shared" si="57"/>
        <v>102.99166674613951</v>
      </c>
      <c r="AC406" s="30">
        <f t="shared" si="56"/>
        <v>100.1</v>
      </c>
      <c r="AD406" s="28">
        <f>AD405+(AD415-AD405)/10</f>
        <v>1.8999999642372132</v>
      </c>
      <c r="AE406" s="32">
        <f>IFERROR(ROUND((ROUNDDOWN(AD406,0)*12)+IFERROR(VLOOKUP(ROUND(AD406-(ROUNDDOWN(AD406,0)),1),_Esperanzas!$R$5:$S$18,2,TRUE),0),0),12)</f>
        <v>22</v>
      </c>
      <c r="AF406" s="28">
        <f t="shared" si="59"/>
        <v>101.9999999642372</v>
      </c>
      <c r="AG406" s="28">
        <f>AG405+(AG415-AG405)/10</f>
        <v>2.1500000715255738</v>
      </c>
      <c r="AH406" s="32">
        <f>IFERROR(ROUND((ROUNDDOWN(AG406,0)*12)+IFERROR(VLOOKUP(ROUND(AG406-(ROUNDDOWN(AG406,0)),1),_Esperanzas!$R$5:$S$18,2,TRUE),0),0),12)</f>
        <v>26</v>
      </c>
      <c r="AI406" s="28">
        <f t="shared" si="60"/>
        <v>102.25000007152556</v>
      </c>
    </row>
    <row r="407" spans="8:35" x14ac:dyDescent="0.25">
      <c r="H407" s="29">
        <f t="shared" si="55"/>
        <v>100.2</v>
      </c>
      <c r="I407" s="25">
        <f>I406+(I415-I405)/10</f>
        <v>2.4500000000000002</v>
      </c>
      <c r="J407" s="31">
        <f>IFERROR(ROUND((ROUNDDOWN(I407,0)*12)+IFERROR(VLOOKUP(ROUND(I407-(ROUNDDOWN(I407,0)),1),_Esperanzas!$R$5:$S$18,2,TRUE),0),0),12)</f>
        <v>30</v>
      </c>
      <c r="K407" s="25">
        <f t="shared" si="58"/>
        <v>102.65</v>
      </c>
      <c r="L407" s="25">
        <f>L406+(L415-L405)/10</f>
        <v>2.8666667461395265</v>
      </c>
      <c r="M407" s="31">
        <f>IFERROR(ROUND((ROUNDDOWN(L407,0)*12)+IFERROR(VLOOKUP(ROUND(L407-(ROUNDDOWN(L407,0)),1),_Esperanzas!$R$5:$S$18,2,TRUE),0),0),12)</f>
        <v>34</v>
      </c>
      <c r="N407" s="26">
        <f t="shared" si="57"/>
        <v>103.06666674613953</v>
      </c>
      <c r="AC407" s="29">
        <f t="shared" si="56"/>
        <v>100.2</v>
      </c>
      <c r="AD407" s="25">
        <f>AD406+(AD415-AD405)/10</f>
        <v>1.8833333015441895</v>
      </c>
      <c r="AE407" s="31">
        <f>IFERROR(ROUND((ROUNDDOWN(AD407,0)*12)+IFERROR(VLOOKUP(ROUND(AD407-(ROUNDDOWN(AD407,0)),1),_Esperanzas!$R$5:$S$18,2,TRUE),0),0),12)</f>
        <v>22</v>
      </c>
      <c r="AF407" s="25">
        <f t="shared" si="59"/>
        <v>102.08333330154419</v>
      </c>
      <c r="AG407" s="25">
        <f>AG406+(AG415-AG405)/10</f>
        <v>2.1333333969116213</v>
      </c>
      <c r="AH407" s="31">
        <f>IFERROR(ROUND((ROUNDDOWN(AG407,0)*12)+IFERROR(VLOOKUP(ROUND(AG407-(ROUNDDOWN(AG407,0)),1),_Esperanzas!$R$5:$S$18,2,TRUE),0),0),12)</f>
        <v>25</v>
      </c>
      <c r="AI407" s="26">
        <f t="shared" si="60"/>
        <v>102.33333339691163</v>
      </c>
    </row>
    <row r="408" spans="8:35" x14ac:dyDescent="0.25">
      <c r="H408" s="30">
        <f t="shared" si="55"/>
        <v>100.3</v>
      </c>
      <c r="I408" s="28">
        <f>I407+(I415-I405)/10</f>
        <v>2.4250000000000003</v>
      </c>
      <c r="J408" s="32">
        <f>IFERROR(ROUND((ROUNDDOWN(I408,0)*12)+IFERROR(VLOOKUP(ROUND(I408-(ROUNDDOWN(I408,0)),1),_Esperanzas!$R$5:$S$18,2,TRUE),0),0),12)</f>
        <v>28</v>
      </c>
      <c r="K408" s="28">
        <f t="shared" si="58"/>
        <v>102.72499999999999</v>
      </c>
      <c r="L408" s="28">
        <f>L407+(L415-L405)/10</f>
        <v>2.8416667461395266</v>
      </c>
      <c r="M408" s="32">
        <f>IFERROR(ROUND((ROUNDDOWN(L408,0)*12)+IFERROR(VLOOKUP(ROUND(L408-(ROUNDDOWN(L408,0)),1),_Esperanzas!$R$5:$S$18,2,TRUE),0),0),12)</f>
        <v>33</v>
      </c>
      <c r="N408" s="28">
        <f t="shared" si="57"/>
        <v>103.14166674613952</v>
      </c>
      <c r="AC408" s="30">
        <f t="shared" si="56"/>
        <v>100.3</v>
      </c>
      <c r="AD408" s="28">
        <f>AD407+(AD415-AD405)/10</f>
        <v>1.8666666388511659</v>
      </c>
      <c r="AE408" s="32">
        <f>IFERROR(ROUND((ROUNDDOWN(AD408,0)*12)+IFERROR(VLOOKUP(ROUND(AD408-(ROUNDDOWN(AD408,0)),1),_Esperanzas!$R$5:$S$18,2,TRUE),0),0),12)</f>
        <v>22</v>
      </c>
      <c r="AF408" s="28">
        <f t="shared" si="59"/>
        <v>102.16666663885117</v>
      </c>
      <c r="AG408" s="28">
        <f>AG407+(AG415-AG405)/10</f>
        <v>2.1166667222976687</v>
      </c>
      <c r="AH408" s="32">
        <f>IFERROR(ROUND((ROUNDDOWN(AG408,0)*12)+IFERROR(VLOOKUP(ROUND(AG408-(ROUNDDOWN(AG408,0)),1),_Esperanzas!$R$5:$S$18,2,TRUE),0),0),12)</f>
        <v>25</v>
      </c>
      <c r="AI408" s="28">
        <f t="shared" si="60"/>
        <v>102.41666672229766</v>
      </c>
    </row>
    <row r="409" spans="8:35" x14ac:dyDescent="0.25">
      <c r="H409" s="29">
        <f t="shared" si="55"/>
        <v>100.4</v>
      </c>
      <c r="I409" s="25">
        <f>I408+(I415-I405)/10</f>
        <v>2.4000000000000004</v>
      </c>
      <c r="J409" s="31">
        <f>IFERROR(ROUND((ROUNDDOWN(I409,0)*12)+IFERROR(VLOOKUP(ROUND(I409-(ROUNDDOWN(I409,0)),1),_Esperanzas!$R$5:$S$18,2,TRUE),0),0),12)</f>
        <v>28</v>
      </c>
      <c r="K409" s="25">
        <f t="shared" si="58"/>
        <v>102.80000000000001</v>
      </c>
      <c r="L409" s="25">
        <f>L408+(L415-L405)/10</f>
        <v>2.8166667461395267</v>
      </c>
      <c r="M409" s="31">
        <f>IFERROR(ROUND((ROUNDDOWN(L409,0)*12)+IFERROR(VLOOKUP(ROUND(L409-(ROUNDDOWN(L409,0)),1),_Esperanzas!$R$5:$S$18,2,TRUE),0),0),12)</f>
        <v>33</v>
      </c>
      <c r="N409" s="26">
        <f t="shared" si="57"/>
        <v>103.21666674613954</v>
      </c>
      <c r="AC409" s="29">
        <f t="shared" si="56"/>
        <v>100.4</v>
      </c>
      <c r="AD409" s="25">
        <f>AD408+(AD415-AD405)/10</f>
        <v>1.8499999761581423</v>
      </c>
      <c r="AE409" s="31">
        <f>IFERROR(ROUND((ROUNDDOWN(AD409,0)*12)+IFERROR(VLOOKUP(ROUND(AD409-(ROUNDDOWN(AD409,0)),1),_Esperanzas!$R$5:$S$18,2,TRUE),0),0),12)</f>
        <v>21</v>
      </c>
      <c r="AF409" s="25">
        <f t="shared" si="59"/>
        <v>102.24999997615815</v>
      </c>
      <c r="AG409" s="25">
        <f>AG408+(AG415-AG405)/10</f>
        <v>2.1000000476837162</v>
      </c>
      <c r="AH409" s="31">
        <f>IFERROR(ROUND((ROUNDDOWN(AG409,0)*12)+IFERROR(VLOOKUP(ROUND(AG409-(ROUNDDOWN(AG409,0)),1),_Esperanzas!$R$5:$S$18,2,TRUE),0),0),12)</f>
        <v>25</v>
      </c>
      <c r="AI409" s="26">
        <f t="shared" si="60"/>
        <v>102.50000004768373</v>
      </c>
    </row>
    <row r="410" spans="8:35" x14ac:dyDescent="0.25">
      <c r="H410" s="30">
        <f t="shared" si="55"/>
        <v>100.5</v>
      </c>
      <c r="I410" s="28">
        <f>I409+(I415-I405)/10</f>
        <v>2.3750000000000004</v>
      </c>
      <c r="J410" s="32">
        <f>IFERROR(ROUND((ROUNDDOWN(I410,0)*12)+IFERROR(VLOOKUP(ROUND(I410-(ROUNDDOWN(I410,0)),1),_Esperanzas!$R$5:$S$18,2,TRUE),0),0),12)</f>
        <v>28</v>
      </c>
      <c r="K410" s="28">
        <f t="shared" si="58"/>
        <v>102.875</v>
      </c>
      <c r="L410" s="28">
        <f>L409+(L415-L405)/10</f>
        <v>2.7916667461395268</v>
      </c>
      <c r="M410" s="32">
        <f>IFERROR(ROUND((ROUNDDOWN(L410,0)*12)+IFERROR(VLOOKUP(ROUND(L410-(ROUNDDOWN(L410,0)),1),_Esperanzas!$R$5:$S$18,2,TRUE),0),0),12)</f>
        <v>33</v>
      </c>
      <c r="N410" s="28">
        <f t="shared" si="57"/>
        <v>103.29166674613953</v>
      </c>
      <c r="AC410" s="30">
        <f t="shared" si="56"/>
        <v>100.5</v>
      </c>
      <c r="AD410" s="28">
        <f>AD409+(AD415-AD405)/10</f>
        <v>1.8333333134651186</v>
      </c>
      <c r="AE410" s="32">
        <f>IFERROR(ROUND((ROUNDDOWN(AD410,0)*12)+IFERROR(VLOOKUP(ROUND(AD410-(ROUNDDOWN(AD410,0)),1),_Esperanzas!$R$5:$S$18,2,TRUE),0),0),12)</f>
        <v>21</v>
      </c>
      <c r="AF410" s="28">
        <f t="shared" si="59"/>
        <v>102.33333331346512</v>
      </c>
      <c r="AG410" s="28">
        <f>AG409+(AG415-AG405)/10</f>
        <v>2.0833333730697636</v>
      </c>
      <c r="AH410" s="32">
        <f>IFERROR(ROUND((ROUNDDOWN(AG410,0)*12)+IFERROR(VLOOKUP(ROUND(AG410-(ROUNDDOWN(AG410,0)),1),_Esperanzas!$R$5:$S$18,2,TRUE),0),0),12)</f>
        <v>25</v>
      </c>
      <c r="AI410" s="28">
        <f t="shared" si="60"/>
        <v>102.58333337306976</v>
      </c>
    </row>
    <row r="411" spans="8:35" x14ac:dyDescent="0.25">
      <c r="H411" s="29">
        <f t="shared" si="55"/>
        <v>100.6</v>
      </c>
      <c r="I411" s="25">
        <f>I410+(I415-I405)/10</f>
        <v>2.3500000000000005</v>
      </c>
      <c r="J411" s="31">
        <f>IFERROR(ROUND((ROUNDDOWN(I411,0)*12)+IFERROR(VLOOKUP(ROUND(I411-(ROUNDDOWN(I411,0)),1),_Esperanzas!$R$5:$S$18,2,TRUE),0),0),12)</f>
        <v>28</v>
      </c>
      <c r="K411" s="25">
        <f t="shared" si="58"/>
        <v>102.94999999999999</v>
      </c>
      <c r="L411" s="25">
        <f>L410+(L415-L405)/10</f>
        <v>2.7666667461395269</v>
      </c>
      <c r="M411" s="31">
        <f>IFERROR(ROUND((ROUNDDOWN(L411,0)*12)+IFERROR(VLOOKUP(ROUND(L411-(ROUNDDOWN(L411,0)),1),_Esperanzas!$R$5:$S$18,2,TRUE),0),0),12)</f>
        <v>33</v>
      </c>
      <c r="N411" s="26">
        <f t="shared" si="57"/>
        <v>103.36666674613951</v>
      </c>
      <c r="AC411" s="29">
        <f t="shared" si="56"/>
        <v>100.6</v>
      </c>
      <c r="AD411" s="25">
        <f>AD410+(AD415-AD405)/10</f>
        <v>1.816666650772095</v>
      </c>
      <c r="AE411" s="31">
        <f>IFERROR(ROUND((ROUNDDOWN(AD411,0)*12)+IFERROR(VLOOKUP(ROUND(AD411-(ROUNDDOWN(AD411,0)),1),_Esperanzas!$R$5:$S$18,2,TRUE),0),0),12)</f>
        <v>21</v>
      </c>
      <c r="AF411" s="25">
        <f t="shared" si="59"/>
        <v>102.41666665077209</v>
      </c>
      <c r="AG411" s="25">
        <f>AG410+(AG415-AG405)/10</f>
        <v>2.0666666984558111</v>
      </c>
      <c r="AH411" s="31">
        <f>IFERROR(ROUND((ROUNDDOWN(AG411,0)*12)+IFERROR(VLOOKUP(ROUND(AG411-(ROUNDDOWN(AG411,0)),1),_Esperanzas!$R$5:$S$18,2,TRUE),0),0),12)</f>
        <v>25</v>
      </c>
      <c r="AI411" s="26">
        <f t="shared" si="60"/>
        <v>102.6666666984558</v>
      </c>
    </row>
    <row r="412" spans="8:35" x14ac:dyDescent="0.25">
      <c r="H412" s="30">
        <f t="shared" si="55"/>
        <v>100.7</v>
      </c>
      <c r="I412" s="28">
        <f>I411+(I415-I405)/10</f>
        <v>2.3250000000000006</v>
      </c>
      <c r="J412" s="32">
        <f>IFERROR(ROUND((ROUNDDOWN(I412,0)*12)+IFERROR(VLOOKUP(ROUND(I412-(ROUNDDOWN(I412,0)),1),_Esperanzas!$R$5:$S$18,2,TRUE),0),0),12)</f>
        <v>27</v>
      </c>
      <c r="K412" s="28">
        <f t="shared" si="58"/>
        <v>103.02500000000001</v>
      </c>
      <c r="L412" s="28">
        <f>L411+(L415-L405)/10</f>
        <v>2.741666746139527</v>
      </c>
      <c r="M412" s="32">
        <f>IFERROR(ROUND((ROUNDDOWN(L412,0)*12)+IFERROR(VLOOKUP(ROUND(L412-(ROUNDDOWN(L412,0)),1),_Esperanzas!$R$5:$S$18,2,TRUE),0),0),12)</f>
        <v>32</v>
      </c>
      <c r="N412" s="28">
        <f t="shared" si="57"/>
        <v>103.44166674613953</v>
      </c>
      <c r="AC412" s="30">
        <f t="shared" si="56"/>
        <v>100.7</v>
      </c>
      <c r="AD412" s="28">
        <f>AD411+(AD415-AD405)/10</f>
        <v>1.7999999880790714</v>
      </c>
      <c r="AE412" s="32">
        <f>IFERROR(ROUND((ROUNDDOWN(AD412,0)*12)+IFERROR(VLOOKUP(ROUND(AD412-(ROUNDDOWN(AD412,0)),1),_Esperanzas!$R$5:$S$18,2,TRUE),0),0),12)</f>
        <v>21</v>
      </c>
      <c r="AF412" s="28">
        <f t="shared" si="59"/>
        <v>102.49999998807907</v>
      </c>
      <c r="AG412" s="28">
        <f>AG411+(AG415-AG405)/10</f>
        <v>2.0500000238418585</v>
      </c>
      <c r="AH412" s="32">
        <f>IFERROR(ROUND((ROUNDDOWN(AG412,0)*12)+IFERROR(VLOOKUP(ROUND(AG412-(ROUNDDOWN(AG412,0)),1),_Esperanzas!$R$5:$S$18,2,TRUE),0),0),12)</f>
        <v>25</v>
      </c>
      <c r="AI412" s="28">
        <f t="shared" si="60"/>
        <v>102.75000002384186</v>
      </c>
    </row>
    <row r="413" spans="8:35" x14ac:dyDescent="0.25">
      <c r="H413" s="29">
        <f t="shared" si="55"/>
        <v>100.8</v>
      </c>
      <c r="I413" s="25">
        <f>I412+(I415-I405)/10</f>
        <v>2.3000000000000007</v>
      </c>
      <c r="J413" s="31">
        <f>IFERROR(ROUND((ROUNDDOWN(I413,0)*12)+IFERROR(VLOOKUP(ROUND(I413-(ROUNDDOWN(I413,0)),1),_Esperanzas!$R$5:$S$18,2,TRUE),0),0),12)</f>
        <v>27</v>
      </c>
      <c r="K413" s="25">
        <f t="shared" si="58"/>
        <v>103.1</v>
      </c>
      <c r="L413" s="25">
        <f>L412+(L415-L405)/10</f>
        <v>2.7166667461395271</v>
      </c>
      <c r="M413" s="31">
        <f>IFERROR(ROUND((ROUNDDOWN(L413,0)*12)+IFERROR(VLOOKUP(ROUND(L413-(ROUNDDOWN(L413,0)),1),_Esperanzas!$R$5:$S$18,2,TRUE),0),0),12)</f>
        <v>32</v>
      </c>
      <c r="N413" s="26">
        <f t="shared" si="57"/>
        <v>103.51666674613952</v>
      </c>
      <c r="AC413" s="29">
        <f t="shared" si="56"/>
        <v>100.8</v>
      </c>
      <c r="AD413" s="25">
        <f>AD412+(AD415-AD405)/10</f>
        <v>1.7833333253860477</v>
      </c>
      <c r="AE413" s="31">
        <f>IFERROR(ROUND((ROUNDDOWN(AD413,0)*12)+IFERROR(VLOOKUP(ROUND(AD413-(ROUNDDOWN(AD413,0)),1),_Esperanzas!$R$5:$S$18,2,TRUE),0),0),12)</f>
        <v>21</v>
      </c>
      <c r="AF413" s="25">
        <f t="shared" si="59"/>
        <v>102.58333332538605</v>
      </c>
      <c r="AG413" s="25">
        <f>AG412+(AG415-AG405)/10</f>
        <v>2.033333349227906</v>
      </c>
      <c r="AH413" s="31">
        <f>IFERROR(ROUND((ROUNDDOWN(AG413,0)*12)+IFERROR(VLOOKUP(ROUND(AG413-(ROUNDDOWN(AG413,0)),1),_Esperanzas!$R$5:$S$18,2,TRUE),0),0),12)</f>
        <v>24</v>
      </c>
      <c r="AI413" s="26">
        <f t="shared" si="60"/>
        <v>102.8333333492279</v>
      </c>
    </row>
    <row r="414" spans="8:35" x14ac:dyDescent="0.25">
      <c r="H414" s="30">
        <f t="shared" si="55"/>
        <v>100.9</v>
      </c>
      <c r="I414" s="28">
        <f>I413+(I415-I405)/10</f>
        <v>2.2750000000000008</v>
      </c>
      <c r="J414" s="32">
        <f>IFERROR(ROUND((ROUNDDOWN(I414,0)*12)+IFERROR(VLOOKUP(ROUND(I414-(ROUNDDOWN(I414,0)),1),_Esperanzas!$R$5:$S$18,2,TRUE),0),0),12)</f>
        <v>27</v>
      </c>
      <c r="K414" s="28">
        <f t="shared" si="58"/>
        <v>103.17500000000001</v>
      </c>
      <c r="L414" s="28">
        <f>L413+(L415-L405)/10</f>
        <v>2.6916667461395272</v>
      </c>
      <c r="M414" s="32">
        <f>IFERROR(ROUND((ROUNDDOWN(L414,0)*12)+IFERROR(VLOOKUP(ROUND(L414-(ROUNDDOWN(L414,0)),1),_Esperanzas!$R$5:$S$18,2,TRUE),0),0),12)</f>
        <v>32</v>
      </c>
      <c r="N414" s="28">
        <f t="shared" si="57"/>
        <v>103.59166674613954</v>
      </c>
      <c r="AC414" s="30">
        <f t="shared" si="56"/>
        <v>100.9</v>
      </c>
      <c r="AD414" s="28">
        <f>AD413+(AD415-AD405)/10</f>
        <v>1.7666666626930241</v>
      </c>
      <c r="AE414" s="32">
        <f>IFERROR(ROUND((ROUNDDOWN(AD414,0)*12)+IFERROR(VLOOKUP(ROUND(AD414-(ROUNDDOWN(AD414,0)),1),_Esperanzas!$R$5:$S$18,2,TRUE),0),0),12)</f>
        <v>21</v>
      </c>
      <c r="AF414" s="28">
        <f t="shared" si="59"/>
        <v>102.66666666269303</v>
      </c>
      <c r="AG414" s="28">
        <f>AG413+(AG415-AG405)/10</f>
        <v>2.0166666746139534</v>
      </c>
      <c r="AH414" s="32">
        <f>IFERROR(ROUND((ROUNDDOWN(AG414,0)*12)+IFERROR(VLOOKUP(ROUND(AG414-(ROUNDDOWN(AG414,0)),1),_Esperanzas!$R$5:$S$18,2,TRUE),0),0),12)</f>
        <v>24</v>
      </c>
      <c r="AI414" s="28">
        <f t="shared" si="60"/>
        <v>102.91666667461396</v>
      </c>
    </row>
    <row r="415" spans="8:35" x14ac:dyDescent="0.25">
      <c r="H415" s="29">
        <f t="shared" si="55"/>
        <v>101</v>
      </c>
      <c r="I415" s="25">
        <f>VLOOKUP($H415,$B$5:$F$55,2,0)</f>
        <v>2.25</v>
      </c>
      <c r="J415" s="31">
        <f>IFERROR(ROUND((ROUNDDOWN(I415,0)*12)+IFERROR(VLOOKUP(ROUND(I415-(ROUNDDOWN(I415,0)),1),_Esperanzas!$R$5:$S$18,2,TRUE),0),0),12)</f>
        <v>27</v>
      </c>
      <c r="K415" s="25">
        <f t="shared" si="58"/>
        <v>103.25</v>
      </c>
      <c r="L415" s="25">
        <f>VLOOKUP($H415,$B$5:$F$55,4,0)</f>
        <v>2.6666667461395264</v>
      </c>
      <c r="M415" s="31">
        <f>IFERROR(ROUND((ROUNDDOWN(L415,0)*12)+IFERROR(VLOOKUP(ROUND(L415-(ROUNDDOWN(L415,0)),1),_Esperanzas!$R$5:$S$18,2,TRUE),0),0),12)</f>
        <v>32</v>
      </c>
      <c r="N415" s="26">
        <f t="shared" si="57"/>
        <v>103.66666674613953</v>
      </c>
      <c r="AC415" s="29">
        <f t="shared" si="56"/>
        <v>101</v>
      </c>
      <c r="AD415" s="25">
        <f>VLOOKUP($AC415,$W$5:$AA$55,2,0)</f>
        <v>1.75</v>
      </c>
      <c r="AE415" s="31">
        <f>IFERROR(ROUND((ROUNDDOWN(AD415,0)*12)+IFERROR(VLOOKUP(ROUND(AD415-(ROUNDDOWN(AD415,0)),1),_Esperanzas!$R$5:$S$18,2,TRUE),0),0),12)</f>
        <v>21</v>
      </c>
      <c r="AF415" s="25">
        <f t="shared" si="59"/>
        <v>102.75</v>
      </c>
      <c r="AG415" s="25">
        <f>VLOOKUP($AC415,$W$5:$AA$55,4,0)</f>
        <v>2</v>
      </c>
      <c r="AH415" s="31">
        <f>IFERROR(ROUND((ROUNDDOWN(AG415,0)*12)+IFERROR(VLOOKUP(ROUND(AG415-(ROUNDDOWN(AG415,0)),1),_Esperanzas!$R$5:$S$18,2,TRUE),0),0),12)</f>
        <v>24</v>
      </c>
      <c r="AI415" s="26">
        <f t="shared" si="60"/>
        <v>103</v>
      </c>
    </row>
    <row r="416" spans="8:35" x14ac:dyDescent="0.25">
      <c r="H416" s="30">
        <f t="shared" si="55"/>
        <v>101.1</v>
      </c>
      <c r="I416" s="28">
        <f>I415+(I425-I415)/10</f>
        <v>2.2333333253860475</v>
      </c>
      <c r="J416" s="32">
        <f>IFERROR(ROUND((ROUNDDOWN(I416,0)*12)+IFERROR(VLOOKUP(ROUND(I416-(ROUNDDOWN(I416,0)),1),_Esperanzas!$R$5:$S$18,2,TRUE),0),0),12)</f>
        <v>26</v>
      </c>
      <c r="K416" s="28">
        <f t="shared" si="58"/>
        <v>103.33333332538604</v>
      </c>
      <c r="L416" s="28">
        <f>L415+(L425-L415)/10</f>
        <v>2.6416667461395265</v>
      </c>
      <c r="M416" s="32">
        <f>IFERROR(ROUND((ROUNDDOWN(L416,0)*12)+IFERROR(VLOOKUP(ROUND(L416-(ROUNDDOWN(L416,0)),1),_Esperanzas!$R$5:$S$18,2,TRUE),0),0),12)</f>
        <v>31</v>
      </c>
      <c r="N416" s="28">
        <f t="shared" si="57"/>
        <v>103.74166674613951</v>
      </c>
      <c r="AC416" s="30">
        <f t="shared" si="56"/>
        <v>101.1</v>
      </c>
      <c r="AD416" s="28">
        <f>AD415+(AD425-AD415)/10</f>
        <v>1.7333333373069764</v>
      </c>
      <c r="AE416" s="32">
        <f>IFERROR(ROUND((ROUNDDOWN(AD416,0)*12)+IFERROR(VLOOKUP(ROUND(AD416-(ROUNDDOWN(AD416,0)),1),_Esperanzas!$R$5:$S$18,2,TRUE),0),0),12)</f>
        <v>20</v>
      </c>
      <c r="AF416" s="28">
        <f t="shared" si="59"/>
        <v>102.83333333730697</v>
      </c>
      <c r="AG416" s="28">
        <f>AG415+(AG425-AG415)/10</f>
        <v>1.9833333373069764</v>
      </c>
      <c r="AH416" s="32">
        <f>IFERROR(ROUND((ROUNDDOWN(AG416,0)*12)+IFERROR(VLOOKUP(ROUND(AG416-(ROUNDDOWN(AG416,0)),1),_Esperanzas!$R$5:$S$18,2,TRUE),0),0),12)</f>
        <v>24</v>
      </c>
      <c r="AI416" s="28">
        <f t="shared" si="60"/>
        <v>103.08333333730697</v>
      </c>
    </row>
    <row r="417" spans="8:35" x14ac:dyDescent="0.25">
      <c r="H417" s="29">
        <f t="shared" si="55"/>
        <v>101.2</v>
      </c>
      <c r="I417" s="25">
        <f>I416+(I425-I415)/10</f>
        <v>2.2166666507720949</v>
      </c>
      <c r="J417" s="31">
        <f>IFERROR(ROUND((ROUNDDOWN(I417,0)*12)+IFERROR(VLOOKUP(ROUND(I417-(ROUNDDOWN(I417,0)),1),_Esperanzas!$R$5:$S$18,2,TRUE),0),0),12)</f>
        <v>26</v>
      </c>
      <c r="K417" s="25">
        <f t="shared" si="58"/>
        <v>103.4166666507721</v>
      </c>
      <c r="L417" s="25">
        <f>L416+(L425-L415)/10</f>
        <v>2.6166667461395265</v>
      </c>
      <c r="M417" s="31">
        <f>IFERROR(ROUND((ROUNDDOWN(L417,0)*12)+IFERROR(VLOOKUP(ROUND(L417-(ROUNDDOWN(L417,0)),1),_Esperanzas!$R$5:$S$18,2,TRUE),0),0),12)</f>
        <v>31</v>
      </c>
      <c r="N417" s="26">
        <f t="shared" si="57"/>
        <v>103.81666674613953</v>
      </c>
      <c r="AC417" s="29">
        <f t="shared" si="56"/>
        <v>101.2</v>
      </c>
      <c r="AD417" s="25">
        <f>AD416+(AD425-AD415)/10</f>
        <v>1.7166666746139527</v>
      </c>
      <c r="AE417" s="31">
        <f>IFERROR(ROUND((ROUNDDOWN(AD417,0)*12)+IFERROR(VLOOKUP(ROUND(AD417-(ROUNDDOWN(AD417,0)),1),_Esperanzas!$R$5:$S$18,2,TRUE),0),0),12)</f>
        <v>20</v>
      </c>
      <c r="AF417" s="25">
        <f t="shared" si="59"/>
        <v>102.91666667461395</v>
      </c>
      <c r="AG417" s="25">
        <f>AG416+(AG425-AG415)/10</f>
        <v>1.9666666746139527</v>
      </c>
      <c r="AH417" s="31">
        <f>IFERROR(ROUND((ROUNDDOWN(AG417,0)*12)+IFERROR(VLOOKUP(ROUND(AG417-(ROUNDDOWN(AG417,0)),1),_Esperanzas!$R$5:$S$18,2,TRUE),0),0),12)</f>
        <v>24</v>
      </c>
      <c r="AI417" s="26">
        <f t="shared" si="60"/>
        <v>103.16666667461395</v>
      </c>
    </row>
    <row r="418" spans="8:35" x14ac:dyDescent="0.25">
      <c r="H418" s="30">
        <f t="shared" si="55"/>
        <v>101.3</v>
      </c>
      <c r="I418" s="28">
        <f>I417+(I425-I415)/10</f>
        <v>2.1999999761581424</v>
      </c>
      <c r="J418" s="32">
        <f>IFERROR(ROUND((ROUNDDOWN(I418,0)*12)+IFERROR(VLOOKUP(ROUND(I418-(ROUNDDOWN(I418,0)),1),_Esperanzas!$R$5:$S$18,2,TRUE),0),0),12)</f>
        <v>26</v>
      </c>
      <c r="K418" s="28">
        <f t="shared" si="58"/>
        <v>103.49999997615814</v>
      </c>
      <c r="L418" s="28">
        <f>L417+(L425-L415)/10</f>
        <v>2.5916667461395266</v>
      </c>
      <c r="M418" s="32">
        <f>IFERROR(ROUND((ROUNDDOWN(L418,0)*12)+IFERROR(VLOOKUP(ROUND(L418-(ROUNDDOWN(L418,0)),1),_Esperanzas!$R$5:$S$18,2,TRUE),0),0),12)</f>
        <v>31</v>
      </c>
      <c r="N418" s="28">
        <f t="shared" si="57"/>
        <v>103.89166674613952</v>
      </c>
      <c r="AC418" s="30">
        <f t="shared" si="56"/>
        <v>101.3</v>
      </c>
      <c r="AD418" s="28">
        <f>AD417+(AD425-AD415)/10</f>
        <v>1.7000000119209291</v>
      </c>
      <c r="AE418" s="32">
        <f>IFERROR(ROUND((ROUNDDOWN(AD418,0)*12)+IFERROR(VLOOKUP(ROUND(AD418-(ROUNDDOWN(AD418,0)),1),_Esperanzas!$R$5:$S$18,2,TRUE),0),0),12)</f>
        <v>20</v>
      </c>
      <c r="AF418" s="28">
        <f t="shared" si="59"/>
        <v>103.00000001192093</v>
      </c>
      <c r="AG418" s="28">
        <f>AG417+(AG425-AG415)/10</f>
        <v>1.9500000119209291</v>
      </c>
      <c r="AH418" s="32">
        <f>IFERROR(ROUND((ROUNDDOWN(AG418,0)*12)+IFERROR(VLOOKUP(ROUND(AG418-(ROUNDDOWN(AG418,0)),1),_Esperanzas!$R$5:$S$18,2,TRUE),0),0),12)</f>
        <v>24</v>
      </c>
      <c r="AI418" s="28">
        <f t="shared" si="60"/>
        <v>103.25000001192093</v>
      </c>
    </row>
    <row r="419" spans="8:35" x14ac:dyDescent="0.25">
      <c r="H419" s="29">
        <f t="shared" si="55"/>
        <v>101.4</v>
      </c>
      <c r="I419" s="25">
        <f>I418+(I425-I415)/10</f>
        <v>2.1833333015441898</v>
      </c>
      <c r="J419" s="31">
        <f>IFERROR(ROUND((ROUNDDOWN(I419,0)*12)+IFERROR(VLOOKUP(ROUND(I419-(ROUNDDOWN(I419,0)),1),_Esperanzas!$R$5:$S$18,2,TRUE),0),0),12)</f>
        <v>26</v>
      </c>
      <c r="K419" s="25">
        <f t="shared" si="58"/>
        <v>103.5833333015442</v>
      </c>
      <c r="L419" s="25">
        <f>L418+(L425-L415)/10</f>
        <v>2.5666667461395267</v>
      </c>
      <c r="M419" s="31">
        <f>IFERROR(ROUND((ROUNDDOWN(L419,0)*12)+IFERROR(VLOOKUP(ROUND(L419-(ROUNDDOWN(L419,0)),1),_Esperanzas!$R$5:$S$18,2,TRUE),0),0),12)</f>
        <v>31</v>
      </c>
      <c r="N419" s="26">
        <f t="shared" si="57"/>
        <v>103.96666674613954</v>
      </c>
      <c r="AC419" s="29">
        <f t="shared" si="56"/>
        <v>101.4</v>
      </c>
      <c r="AD419" s="25">
        <f>AD418+(AD425-AD415)/10</f>
        <v>1.6833333492279055</v>
      </c>
      <c r="AE419" s="31">
        <f>IFERROR(ROUND((ROUNDDOWN(AD419,0)*12)+IFERROR(VLOOKUP(ROUND(AD419-(ROUNDDOWN(AD419,0)),1),_Esperanzas!$R$5:$S$18,2,TRUE),0),0),12)</f>
        <v>20</v>
      </c>
      <c r="AF419" s="25">
        <f t="shared" si="59"/>
        <v>103.08333334922791</v>
      </c>
      <c r="AG419" s="25">
        <f>AG418+(AG425-AG415)/10</f>
        <v>1.9333333492279055</v>
      </c>
      <c r="AH419" s="31">
        <f>IFERROR(ROUND((ROUNDDOWN(AG419,0)*12)+IFERROR(VLOOKUP(ROUND(AG419-(ROUNDDOWN(AG419,0)),1),_Esperanzas!$R$5:$S$18,2,TRUE),0),0),12)</f>
        <v>22</v>
      </c>
      <c r="AI419" s="26">
        <f t="shared" si="60"/>
        <v>103.33333334922791</v>
      </c>
    </row>
    <row r="420" spans="8:35" x14ac:dyDescent="0.25">
      <c r="H420" s="30">
        <f t="shared" si="55"/>
        <v>101.5</v>
      </c>
      <c r="I420" s="28">
        <f>I419+(I425-I415)/10</f>
        <v>2.1666666269302373</v>
      </c>
      <c r="J420" s="32">
        <f>IFERROR(ROUND((ROUNDDOWN(I420,0)*12)+IFERROR(VLOOKUP(ROUND(I420-(ROUNDDOWN(I420,0)),1),_Esperanzas!$R$5:$S$18,2,TRUE),0),0),12)</f>
        <v>26</v>
      </c>
      <c r="K420" s="28">
        <f t="shared" si="58"/>
        <v>103.66666662693024</v>
      </c>
      <c r="L420" s="28">
        <f>L419+(L425-L415)/10</f>
        <v>2.5416667461395268</v>
      </c>
      <c r="M420" s="32">
        <f>IFERROR(ROUND((ROUNDDOWN(L420,0)*12)+IFERROR(VLOOKUP(ROUND(L420-(ROUNDDOWN(L420,0)),1),_Esperanzas!$R$5:$S$18,2,TRUE),0),0),12)</f>
        <v>30</v>
      </c>
      <c r="N420" s="28">
        <f t="shared" si="57"/>
        <v>104.04166674613953</v>
      </c>
      <c r="AC420" s="30">
        <f t="shared" si="56"/>
        <v>101.5</v>
      </c>
      <c r="AD420" s="28">
        <f>AD419+(AD425-AD415)/10</f>
        <v>1.6666666865348818</v>
      </c>
      <c r="AE420" s="32">
        <f>IFERROR(ROUND((ROUNDDOWN(AD420,0)*12)+IFERROR(VLOOKUP(ROUND(AD420-(ROUNDDOWN(AD420,0)),1),_Esperanzas!$R$5:$S$18,2,TRUE),0),0),12)</f>
        <v>20</v>
      </c>
      <c r="AF420" s="28">
        <f t="shared" si="59"/>
        <v>103.16666668653488</v>
      </c>
      <c r="AG420" s="28">
        <f>AG419+(AG425-AG415)/10</f>
        <v>1.9166666865348818</v>
      </c>
      <c r="AH420" s="32">
        <f>IFERROR(ROUND((ROUNDDOWN(AG420,0)*12)+IFERROR(VLOOKUP(ROUND(AG420-(ROUNDDOWN(AG420,0)),1),_Esperanzas!$R$5:$S$18,2,TRUE),0),0),12)</f>
        <v>22</v>
      </c>
      <c r="AI420" s="28">
        <f t="shared" si="60"/>
        <v>103.41666668653488</v>
      </c>
    </row>
    <row r="421" spans="8:35" x14ac:dyDescent="0.25">
      <c r="H421" s="29">
        <f t="shared" si="55"/>
        <v>101.6</v>
      </c>
      <c r="I421" s="25">
        <f>I420+(I425-I415)/10</f>
        <v>2.1499999523162847</v>
      </c>
      <c r="J421" s="31">
        <f>IFERROR(ROUND((ROUNDDOWN(I421,0)*12)+IFERROR(VLOOKUP(ROUND(I421-(ROUNDDOWN(I421,0)),1),_Esperanzas!$R$5:$S$18,2,TRUE),0),0),12)</f>
        <v>25</v>
      </c>
      <c r="K421" s="25">
        <f t="shared" si="58"/>
        <v>103.74999995231627</v>
      </c>
      <c r="L421" s="25">
        <f>L420+(L425-L415)/10</f>
        <v>2.5166667461395269</v>
      </c>
      <c r="M421" s="31">
        <f>IFERROR(ROUND((ROUNDDOWN(L421,0)*12)+IFERROR(VLOOKUP(ROUND(L421-(ROUNDDOWN(L421,0)),1),_Esperanzas!$R$5:$S$18,2,TRUE),0),0),12)</f>
        <v>30</v>
      </c>
      <c r="N421" s="26">
        <f t="shared" si="57"/>
        <v>104.11666674613951</v>
      </c>
      <c r="AC421" s="29">
        <f t="shared" si="56"/>
        <v>101.6</v>
      </c>
      <c r="AD421" s="25">
        <f>AD420+(AD425-AD415)/10</f>
        <v>1.6500000238418582</v>
      </c>
      <c r="AE421" s="31">
        <f>IFERROR(ROUND((ROUNDDOWN(AD421,0)*12)+IFERROR(VLOOKUP(ROUND(AD421-(ROUNDDOWN(AD421,0)),1),_Esperanzas!$R$5:$S$18,2,TRUE),0),0),12)</f>
        <v>20</v>
      </c>
      <c r="AF421" s="25">
        <f t="shared" si="59"/>
        <v>103.25000002384185</v>
      </c>
      <c r="AG421" s="25">
        <f>AG420+(AG425-AG415)/10</f>
        <v>1.9000000238418582</v>
      </c>
      <c r="AH421" s="31">
        <f>IFERROR(ROUND((ROUNDDOWN(AG421,0)*12)+IFERROR(VLOOKUP(ROUND(AG421-(ROUNDDOWN(AG421,0)),1),_Esperanzas!$R$5:$S$18,2,TRUE),0),0),12)</f>
        <v>22</v>
      </c>
      <c r="AI421" s="26">
        <f t="shared" si="60"/>
        <v>103.50000002384185</v>
      </c>
    </row>
    <row r="422" spans="8:35" x14ac:dyDescent="0.25">
      <c r="H422" s="30">
        <f t="shared" si="55"/>
        <v>101.7</v>
      </c>
      <c r="I422" s="28">
        <f>I421+(I425-I415)/10</f>
        <v>2.1333332777023322</v>
      </c>
      <c r="J422" s="32">
        <f>IFERROR(ROUND((ROUNDDOWN(I422,0)*12)+IFERROR(VLOOKUP(ROUND(I422-(ROUNDDOWN(I422,0)),1),_Esperanzas!$R$5:$S$18,2,TRUE),0),0),12)</f>
        <v>25</v>
      </c>
      <c r="K422" s="28">
        <f t="shared" si="58"/>
        <v>103.83333327770234</v>
      </c>
      <c r="L422" s="28">
        <f>L421+(L425-L415)/10</f>
        <v>2.491666746139527</v>
      </c>
      <c r="M422" s="32">
        <f>IFERROR(ROUND((ROUNDDOWN(L422,0)*12)+IFERROR(VLOOKUP(ROUND(L422-(ROUNDDOWN(L422,0)),1),_Esperanzas!$R$5:$S$18,2,TRUE),0),0),12)</f>
        <v>30</v>
      </c>
      <c r="N422" s="28">
        <f t="shared" si="57"/>
        <v>104.19166674613953</v>
      </c>
      <c r="AC422" s="30">
        <f t="shared" si="56"/>
        <v>101.7</v>
      </c>
      <c r="AD422" s="28">
        <f>AD421+(AD425-AD415)/10</f>
        <v>1.6333333611488345</v>
      </c>
      <c r="AE422" s="32">
        <f>IFERROR(ROUND((ROUNDDOWN(AD422,0)*12)+IFERROR(VLOOKUP(ROUND(AD422-(ROUNDDOWN(AD422,0)),1),_Esperanzas!$R$5:$S$18,2,TRUE),0),0),12)</f>
        <v>19</v>
      </c>
      <c r="AF422" s="28">
        <f t="shared" si="59"/>
        <v>103.33333336114883</v>
      </c>
      <c r="AG422" s="28">
        <f>AG421+(AG425-AG415)/10</f>
        <v>1.8833333611488345</v>
      </c>
      <c r="AH422" s="32">
        <f>IFERROR(ROUND((ROUNDDOWN(AG422,0)*12)+IFERROR(VLOOKUP(ROUND(AG422-(ROUNDDOWN(AG422,0)),1),_Esperanzas!$R$5:$S$18,2,TRUE),0),0),12)</f>
        <v>22</v>
      </c>
      <c r="AI422" s="28">
        <f t="shared" si="60"/>
        <v>103.58333336114883</v>
      </c>
    </row>
    <row r="423" spans="8:35" x14ac:dyDescent="0.25">
      <c r="H423" s="29">
        <f t="shared" si="55"/>
        <v>101.8</v>
      </c>
      <c r="I423" s="25">
        <f>I422+(I425-I415)/10</f>
        <v>2.1166666030883796</v>
      </c>
      <c r="J423" s="31">
        <f>IFERROR(ROUND((ROUNDDOWN(I423,0)*12)+IFERROR(VLOOKUP(ROUND(I423-(ROUNDDOWN(I423,0)),1),_Esperanzas!$R$5:$S$18,2,TRUE),0),0),12)</f>
        <v>25</v>
      </c>
      <c r="K423" s="25">
        <f t="shared" si="58"/>
        <v>103.91666660308837</v>
      </c>
      <c r="L423" s="25">
        <f>L422+(L425-L415)/10</f>
        <v>2.4666667461395271</v>
      </c>
      <c r="M423" s="31">
        <f>IFERROR(ROUND((ROUNDDOWN(L423,0)*12)+IFERROR(VLOOKUP(ROUND(L423-(ROUNDDOWN(L423,0)),1),_Esperanzas!$R$5:$S$18,2,TRUE),0),0),12)</f>
        <v>30</v>
      </c>
      <c r="N423" s="26">
        <f t="shared" si="57"/>
        <v>104.26666674613952</v>
      </c>
      <c r="AC423" s="29">
        <f t="shared" si="56"/>
        <v>101.8</v>
      </c>
      <c r="AD423" s="25">
        <f>AD422+(AD425-AD415)/10</f>
        <v>1.6166666984558109</v>
      </c>
      <c r="AE423" s="31">
        <f>IFERROR(ROUND((ROUNDDOWN(AD423,0)*12)+IFERROR(VLOOKUP(ROUND(AD423-(ROUNDDOWN(AD423,0)),1),_Esperanzas!$R$5:$S$18,2,TRUE),0),0),12)</f>
        <v>19</v>
      </c>
      <c r="AF423" s="25">
        <f t="shared" si="59"/>
        <v>103.41666669845581</v>
      </c>
      <c r="AG423" s="25">
        <f>AG422+(AG425-AG415)/10</f>
        <v>1.8666666984558109</v>
      </c>
      <c r="AH423" s="31">
        <f>IFERROR(ROUND((ROUNDDOWN(AG423,0)*12)+IFERROR(VLOOKUP(ROUND(AG423-(ROUNDDOWN(AG423,0)),1),_Esperanzas!$R$5:$S$18,2,TRUE),0),0),12)</f>
        <v>22</v>
      </c>
      <c r="AI423" s="26">
        <f t="shared" si="60"/>
        <v>103.66666669845581</v>
      </c>
    </row>
    <row r="424" spans="8:35" x14ac:dyDescent="0.25">
      <c r="H424" s="30">
        <f t="shared" si="55"/>
        <v>101.9</v>
      </c>
      <c r="I424" s="28">
        <f>I423+(I425-I415)/10</f>
        <v>2.0999999284744271</v>
      </c>
      <c r="J424" s="32">
        <f>IFERROR(ROUND((ROUNDDOWN(I424,0)*12)+IFERROR(VLOOKUP(ROUND(I424-(ROUNDDOWN(I424,0)),1),_Esperanzas!$R$5:$S$18,2,TRUE),0),0),12)</f>
        <v>25</v>
      </c>
      <c r="K424" s="28">
        <f t="shared" si="58"/>
        <v>103.99999992847444</v>
      </c>
      <c r="L424" s="28">
        <f>L423+(L425-L415)/10</f>
        <v>2.4416667461395272</v>
      </c>
      <c r="M424" s="32">
        <f>IFERROR(ROUND((ROUNDDOWN(L424,0)*12)+IFERROR(VLOOKUP(ROUND(L424-(ROUNDDOWN(L424,0)),1),_Esperanzas!$R$5:$S$18,2,TRUE),0),0),12)</f>
        <v>28</v>
      </c>
      <c r="N424" s="28">
        <f t="shared" si="57"/>
        <v>104.34166674613954</v>
      </c>
      <c r="AC424" s="30">
        <f t="shared" si="56"/>
        <v>101.9</v>
      </c>
      <c r="AD424" s="28">
        <f>AD423+(AD425-AD415)/10</f>
        <v>1.6000000357627873</v>
      </c>
      <c r="AE424" s="32">
        <f>IFERROR(ROUND((ROUNDDOWN(AD424,0)*12)+IFERROR(VLOOKUP(ROUND(AD424-(ROUNDDOWN(AD424,0)),1),_Esperanzas!$R$5:$S$18,2,TRUE),0),0),12)</f>
        <v>19</v>
      </c>
      <c r="AF424" s="28">
        <f t="shared" si="59"/>
        <v>103.5000000357628</v>
      </c>
      <c r="AG424" s="28">
        <f>AG423+(AG425-AG415)/10</f>
        <v>1.8500000357627873</v>
      </c>
      <c r="AH424" s="32">
        <f>IFERROR(ROUND((ROUNDDOWN(AG424,0)*12)+IFERROR(VLOOKUP(ROUND(AG424-(ROUNDDOWN(AG424,0)),1),_Esperanzas!$R$5:$S$18,2,TRUE),0),0),12)</f>
        <v>22</v>
      </c>
      <c r="AI424" s="28">
        <f t="shared" si="60"/>
        <v>103.7500000357628</v>
      </c>
    </row>
    <row r="425" spans="8:35" x14ac:dyDescent="0.25">
      <c r="H425" s="29">
        <f t="shared" si="55"/>
        <v>102</v>
      </c>
      <c r="I425" s="25">
        <f>VLOOKUP($H425,$B$5:$F$55,2,0)</f>
        <v>2.0833332538604736</v>
      </c>
      <c r="J425" s="31">
        <f>IFERROR(ROUND((ROUNDDOWN(I425,0)*12)+IFERROR(VLOOKUP(ROUND(I425-(ROUNDDOWN(I425,0)),1),_Esperanzas!$R$5:$S$18,2,TRUE),0),0),12)</f>
        <v>25</v>
      </c>
      <c r="K425" s="25">
        <f t="shared" si="58"/>
        <v>104.08333325386047</v>
      </c>
      <c r="L425" s="25">
        <f>VLOOKUP($H425,$B$5:$F$55,4,0)</f>
        <v>2.4166667461395264</v>
      </c>
      <c r="M425" s="31">
        <f>IFERROR(ROUND((ROUNDDOWN(L425,0)*12)+IFERROR(VLOOKUP(ROUND(L425-(ROUNDDOWN(L425,0)),1),_Esperanzas!$R$5:$S$18,2,TRUE),0),0),12)</f>
        <v>28</v>
      </c>
      <c r="N425" s="26">
        <f t="shared" si="57"/>
        <v>104.41666674613953</v>
      </c>
      <c r="AC425" s="29">
        <f t="shared" si="56"/>
        <v>102</v>
      </c>
      <c r="AD425" s="25">
        <f>VLOOKUP($AC425,$W$5:$AA$55,2,0)</f>
        <v>1.5833333730697632</v>
      </c>
      <c r="AE425" s="31">
        <f>IFERROR(ROUND((ROUNDDOWN(AD425,0)*12)+IFERROR(VLOOKUP(ROUND(AD425-(ROUNDDOWN(AD425,0)),1),_Esperanzas!$R$5:$S$18,2,TRUE),0),0),12)</f>
        <v>19</v>
      </c>
      <c r="AF425" s="25">
        <f t="shared" si="59"/>
        <v>103.58333337306976</v>
      </c>
      <c r="AG425" s="25">
        <f>VLOOKUP($AC425,$W$5:$AA$55,4,0)</f>
        <v>1.8333333730697632</v>
      </c>
      <c r="AH425" s="31">
        <f>IFERROR(ROUND((ROUNDDOWN(AG425,0)*12)+IFERROR(VLOOKUP(ROUND(AG425-(ROUNDDOWN(AG425,0)),1),_Esperanzas!$R$5:$S$18,2,TRUE),0),0),12)</f>
        <v>21</v>
      </c>
      <c r="AI425" s="26">
        <f t="shared" si="60"/>
        <v>103.83333337306976</v>
      </c>
    </row>
    <row r="426" spans="8:35" x14ac:dyDescent="0.25">
      <c r="H426" s="30">
        <f t="shared" si="55"/>
        <v>102.1</v>
      </c>
      <c r="I426" s="28">
        <f>I425+(I435-I425)/10</f>
        <v>2.0666665911674498</v>
      </c>
      <c r="J426" s="32">
        <f>IFERROR(ROUND((ROUNDDOWN(I426,0)*12)+IFERROR(VLOOKUP(ROUND(I426-(ROUNDDOWN(I426,0)),1),_Esperanzas!$R$5:$S$18,2,TRUE),0),0),12)</f>
        <v>25</v>
      </c>
      <c r="K426" s="28">
        <f t="shared" si="58"/>
        <v>104.16666659116744</v>
      </c>
      <c r="L426" s="28">
        <f>L425+(L435-L425)/10</f>
        <v>2.4000000715255738</v>
      </c>
      <c r="M426" s="32">
        <f>IFERROR(ROUND((ROUNDDOWN(L426,0)*12)+IFERROR(VLOOKUP(ROUND(L426-(ROUNDDOWN(L426,0)),1),_Esperanzas!$R$5:$S$18,2,TRUE),0),0),12)</f>
        <v>28</v>
      </c>
      <c r="N426" s="28">
        <f t="shared" si="57"/>
        <v>104.50000007152556</v>
      </c>
      <c r="AC426" s="30">
        <f t="shared" si="56"/>
        <v>102.1</v>
      </c>
      <c r="AD426" s="28">
        <f>AD425+(AD435-AD425)/10</f>
        <v>1.5750000357627869</v>
      </c>
      <c r="AE426" s="32">
        <f>IFERROR(ROUND((ROUNDDOWN(AD426,0)*12)+IFERROR(VLOOKUP(ROUND(AD426-(ROUNDDOWN(AD426,0)),1),_Esperanzas!$R$5:$S$18,2,TRUE),0),0),12)</f>
        <v>19</v>
      </c>
      <c r="AF426" s="28">
        <f t="shared" si="59"/>
        <v>103.67500003576278</v>
      </c>
      <c r="AG426" s="28">
        <f>AG425+(AG435-AG425)/10</f>
        <v>1.8166666984558106</v>
      </c>
      <c r="AH426" s="32">
        <f>IFERROR(ROUND((ROUNDDOWN(AG426,0)*12)+IFERROR(VLOOKUP(ROUND(AG426-(ROUNDDOWN(AG426,0)),1),_Esperanzas!$R$5:$S$18,2,TRUE),0),0),12)</f>
        <v>21</v>
      </c>
      <c r="AI426" s="28">
        <f t="shared" si="60"/>
        <v>103.9166666984558</v>
      </c>
    </row>
    <row r="427" spans="8:35" x14ac:dyDescent="0.25">
      <c r="H427" s="29">
        <f t="shared" si="55"/>
        <v>102.2</v>
      </c>
      <c r="I427" s="25">
        <f>I426+(I435-I425)/10</f>
        <v>2.0499999284744259</v>
      </c>
      <c r="J427" s="31">
        <f>IFERROR(ROUND((ROUNDDOWN(I427,0)*12)+IFERROR(VLOOKUP(ROUND(I427-(ROUNDDOWN(I427,0)),1),_Esperanzas!$R$5:$S$18,2,TRUE),0),0),12)</f>
        <v>24</v>
      </c>
      <c r="K427" s="25">
        <f t="shared" si="58"/>
        <v>104.24999992847442</v>
      </c>
      <c r="L427" s="25">
        <f>L426+(L435-L425)/10</f>
        <v>2.3833333969116213</v>
      </c>
      <c r="M427" s="31">
        <f>IFERROR(ROUND((ROUNDDOWN(L427,0)*12)+IFERROR(VLOOKUP(ROUND(L427-(ROUNDDOWN(L427,0)),1),_Esperanzas!$R$5:$S$18,2,TRUE),0),0),12)</f>
        <v>28</v>
      </c>
      <c r="N427" s="26">
        <f t="shared" si="57"/>
        <v>104.58333339691163</v>
      </c>
      <c r="AC427" s="29">
        <f t="shared" si="56"/>
        <v>102.2</v>
      </c>
      <c r="AD427" s="25">
        <f>AD426+(AD435-AD425)/10</f>
        <v>1.5666666984558106</v>
      </c>
      <c r="AE427" s="31">
        <f>IFERROR(ROUND((ROUNDDOWN(AD427,0)*12)+IFERROR(VLOOKUP(ROUND(AD427-(ROUNDDOWN(AD427,0)),1),_Esperanzas!$R$5:$S$18,2,TRUE),0),0),12)</f>
        <v>19</v>
      </c>
      <c r="AF427" s="25">
        <f t="shared" si="59"/>
        <v>103.76666669845581</v>
      </c>
      <c r="AG427" s="25">
        <f>AG426+(AG435-AG425)/10</f>
        <v>1.8000000238418581</v>
      </c>
      <c r="AH427" s="31">
        <f>IFERROR(ROUND((ROUNDDOWN(AG427,0)*12)+IFERROR(VLOOKUP(ROUND(AG427-(ROUNDDOWN(AG427,0)),1),_Esperanzas!$R$5:$S$18,2,TRUE),0),0),12)</f>
        <v>21</v>
      </c>
      <c r="AI427" s="26">
        <f t="shared" si="60"/>
        <v>104.00000002384186</v>
      </c>
    </row>
    <row r="428" spans="8:35" x14ac:dyDescent="0.25">
      <c r="H428" s="30">
        <f t="shared" si="55"/>
        <v>102.3</v>
      </c>
      <c r="I428" s="28">
        <f>I427+(I435-I425)/10</f>
        <v>2.0333332657814021</v>
      </c>
      <c r="J428" s="32">
        <f>IFERROR(ROUND((ROUNDDOWN(I428,0)*12)+IFERROR(VLOOKUP(ROUND(I428-(ROUNDDOWN(I428,0)),1),_Esperanzas!$R$5:$S$18,2,TRUE),0),0),12)</f>
        <v>24</v>
      </c>
      <c r="K428" s="28">
        <f t="shared" si="58"/>
        <v>104.33333326578141</v>
      </c>
      <c r="L428" s="28">
        <f>L427+(L435-L425)/10</f>
        <v>2.3666667222976687</v>
      </c>
      <c r="M428" s="32">
        <f>IFERROR(ROUND((ROUNDDOWN(L428,0)*12)+IFERROR(VLOOKUP(ROUND(L428-(ROUNDDOWN(L428,0)),1),_Esperanzas!$R$5:$S$18,2,TRUE),0),0),12)</f>
        <v>28</v>
      </c>
      <c r="N428" s="28">
        <f t="shared" si="57"/>
        <v>104.66666672229766</v>
      </c>
      <c r="AC428" s="30">
        <f t="shared" si="56"/>
        <v>102.3</v>
      </c>
      <c r="AD428" s="28">
        <f>AD427+(AD435-AD425)/10</f>
        <v>1.5583333611488344</v>
      </c>
      <c r="AE428" s="32">
        <f>IFERROR(ROUND((ROUNDDOWN(AD428,0)*12)+IFERROR(VLOOKUP(ROUND(AD428-(ROUNDDOWN(AD428,0)),1),_Esperanzas!$R$5:$S$18,2,TRUE),0),0),12)</f>
        <v>19</v>
      </c>
      <c r="AF428" s="28">
        <f t="shared" si="59"/>
        <v>103.85833336114884</v>
      </c>
      <c r="AG428" s="28">
        <f>AG427+(AG435-AG425)/10</f>
        <v>1.7833333492279055</v>
      </c>
      <c r="AH428" s="32">
        <f>IFERROR(ROUND((ROUNDDOWN(AG428,0)*12)+IFERROR(VLOOKUP(ROUND(AG428-(ROUNDDOWN(AG428,0)),1),_Esperanzas!$R$5:$S$18,2,TRUE),0),0),12)</f>
        <v>21</v>
      </c>
      <c r="AI428" s="28">
        <f t="shared" si="60"/>
        <v>104.0833333492279</v>
      </c>
    </row>
    <row r="429" spans="8:35" x14ac:dyDescent="0.25">
      <c r="H429" s="29">
        <f t="shared" si="55"/>
        <v>102.4</v>
      </c>
      <c r="I429" s="25">
        <f>I428+(I435-I425)/10</f>
        <v>2.0166666030883782</v>
      </c>
      <c r="J429" s="31">
        <f>IFERROR(ROUND((ROUNDDOWN(I429,0)*12)+IFERROR(VLOOKUP(ROUND(I429-(ROUNDDOWN(I429,0)),1),_Esperanzas!$R$5:$S$18,2,TRUE),0),0),12)</f>
        <v>24</v>
      </c>
      <c r="K429" s="25">
        <f t="shared" si="58"/>
        <v>104.41666660308839</v>
      </c>
      <c r="L429" s="25">
        <f>L428+(L435-L425)/10</f>
        <v>2.3500000476837162</v>
      </c>
      <c r="M429" s="31">
        <f>IFERROR(ROUND((ROUNDDOWN(L429,0)*12)+IFERROR(VLOOKUP(ROUND(L429-(ROUNDDOWN(L429,0)),1),_Esperanzas!$R$5:$S$18,2,TRUE),0),0),12)</f>
        <v>28</v>
      </c>
      <c r="N429" s="26">
        <f t="shared" si="57"/>
        <v>104.75000004768373</v>
      </c>
      <c r="AC429" s="29">
        <f t="shared" si="56"/>
        <v>102.4</v>
      </c>
      <c r="AD429" s="25">
        <f>AD428+(AD435-AD425)/10</f>
        <v>1.5500000238418581</v>
      </c>
      <c r="AE429" s="31">
        <f>IFERROR(ROUND((ROUNDDOWN(AD429,0)*12)+IFERROR(VLOOKUP(ROUND(AD429-(ROUNDDOWN(AD429,0)),1),_Esperanzas!$R$5:$S$18,2,TRUE),0),0),12)</f>
        <v>19</v>
      </c>
      <c r="AF429" s="25">
        <f t="shared" si="59"/>
        <v>103.95000002384187</v>
      </c>
      <c r="AG429" s="25">
        <f>AG428+(AG435-AG425)/10</f>
        <v>1.766666674613953</v>
      </c>
      <c r="AH429" s="31">
        <f>IFERROR(ROUND((ROUNDDOWN(AG429,0)*12)+IFERROR(VLOOKUP(ROUND(AG429-(ROUNDDOWN(AG429,0)),1),_Esperanzas!$R$5:$S$18,2,TRUE),0),0),12)</f>
        <v>21</v>
      </c>
      <c r="AI429" s="26">
        <f t="shared" si="60"/>
        <v>104.16666667461396</v>
      </c>
    </row>
    <row r="430" spans="8:35" x14ac:dyDescent="0.25">
      <c r="H430" s="30">
        <f t="shared" si="55"/>
        <v>102.5</v>
      </c>
      <c r="I430" s="28">
        <f>I429+(I435-I425)/10</f>
        <v>1.9999999403953546</v>
      </c>
      <c r="J430" s="32">
        <f>IFERROR(ROUND((ROUNDDOWN(I430,0)*12)+IFERROR(VLOOKUP(ROUND(I430-(ROUNDDOWN(I430,0)),1),_Esperanzas!$R$5:$S$18,2,TRUE),0),0),12)</f>
        <v>24</v>
      </c>
      <c r="K430" s="28">
        <f t="shared" si="58"/>
        <v>104.49999994039536</v>
      </c>
      <c r="L430" s="28">
        <f>L429+(L435-L425)/10</f>
        <v>2.3333333730697636</v>
      </c>
      <c r="M430" s="32">
        <f>IFERROR(ROUND((ROUNDDOWN(L430,0)*12)+IFERROR(VLOOKUP(ROUND(L430-(ROUNDDOWN(L430,0)),1),_Esperanzas!$R$5:$S$18,2,TRUE),0),0),12)</f>
        <v>27</v>
      </c>
      <c r="N430" s="28">
        <f t="shared" si="57"/>
        <v>104.83333337306976</v>
      </c>
      <c r="AC430" s="30">
        <f t="shared" si="56"/>
        <v>102.5</v>
      </c>
      <c r="AD430" s="28">
        <f>AD429+(AD435-AD425)/10</f>
        <v>1.5416666865348818</v>
      </c>
      <c r="AE430" s="32">
        <f>IFERROR(ROUND((ROUNDDOWN(AD430,0)*12)+IFERROR(VLOOKUP(ROUND(AD430-(ROUNDDOWN(AD430,0)),1),_Esperanzas!$R$5:$S$18,2,TRUE),0),0),12)</f>
        <v>18</v>
      </c>
      <c r="AF430" s="28">
        <f t="shared" si="59"/>
        <v>104.04166668653488</v>
      </c>
      <c r="AG430" s="28">
        <f>AG429+(AG435-AG425)/10</f>
        <v>1.7500000000000004</v>
      </c>
      <c r="AH430" s="32">
        <f>IFERROR(ROUND((ROUNDDOWN(AG430,0)*12)+IFERROR(VLOOKUP(ROUND(AG430-(ROUNDDOWN(AG430,0)),1),_Esperanzas!$R$5:$S$18,2,TRUE),0),0),12)</f>
        <v>21</v>
      </c>
      <c r="AI430" s="28">
        <f t="shared" si="60"/>
        <v>104.25</v>
      </c>
    </row>
    <row r="431" spans="8:35" x14ac:dyDescent="0.25">
      <c r="H431" s="29">
        <f t="shared" si="55"/>
        <v>102.6</v>
      </c>
      <c r="I431" s="25">
        <f>I430+(I435-I425)/10</f>
        <v>1.9833332777023309</v>
      </c>
      <c r="J431" s="31">
        <f>IFERROR(ROUND((ROUNDDOWN(I431,0)*12)+IFERROR(VLOOKUP(ROUND(I431-(ROUNDDOWN(I431,0)),1),_Esperanzas!$R$5:$S$18,2,TRUE),0),0),12)</f>
        <v>24</v>
      </c>
      <c r="K431" s="25">
        <f t="shared" si="58"/>
        <v>104.58333327770232</v>
      </c>
      <c r="L431" s="25">
        <f>L430+(L435-L425)/10</f>
        <v>2.3166666984558111</v>
      </c>
      <c r="M431" s="31">
        <f>IFERROR(ROUND((ROUNDDOWN(L431,0)*12)+IFERROR(VLOOKUP(ROUND(L431-(ROUNDDOWN(L431,0)),1),_Esperanzas!$R$5:$S$18,2,TRUE),0),0),12)</f>
        <v>27</v>
      </c>
      <c r="N431" s="26">
        <f t="shared" si="57"/>
        <v>104.9166666984558</v>
      </c>
      <c r="AC431" s="29">
        <f t="shared" si="56"/>
        <v>102.6</v>
      </c>
      <c r="AD431" s="25">
        <f>AD430+(AD435-AD425)/10</f>
        <v>1.5333333492279055</v>
      </c>
      <c r="AE431" s="31">
        <f>IFERROR(ROUND((ROUNDDOWN(AD431,0)*12)+IFERROR(VLOOKUP(ROUND(AD431-(ROUNDDOWN(AD431,0)),1),_Esperanzas!$R$5:$S$18,2,TRUE),0),0),12)</f>
        <v>18</v>
      </c>
      <c r="AF431" s="25">
        <f t="shared" si="59"/>
        <v>104.1333333492279</v>
      </c>
      <c r="AG431" s="25">
        <f>AG430+(AG435-AG425)/10</f>
        <v>1.7333333253860479</v>
      </c>
      <c r="AH431" s="31">
        <f>IFERROR(ROUND((ROUNDDOWN(AG431,0)*12)+IFERROR(VLOOKUP(ROUND(AG431-(ROUNDDOWN(AG431,0)),1),_Esperanzas!$R$5:$S$18,2,TRUE),0),0),12)</f>
        <v>20</v>
      </c>
      <c r="AI431" s="26">
        <f t="shared" si="60"/>
        <v>104.33333332538604</v>
      </c>
    </row>
    <row r="432" spans="8:35" x14ac:dyDescent="0.25">
      <c r="H432" s="30">
        <f t="shared" si="55"/>
        <v>102.7</v>
      </c>
      <c r="I432" s="28">
        <f>I431+(I435-I425)/10</f>
        <v>1.9666666150093073</v>
      </c>
      <c r="J432" s="32">
        <f>IFERROR(ROUND((ROUNDDOWN(I432,0)*12)+IFERROR(VLOOKUP(ROUND(I432-(ROUNDDOWN(I432,0)),1),_Esperanzas!$R$5:$S$18,2,TRUE),0),0),12)</f>
        <v>24</v>
      </c>
      <c r="K432" s="28">
        <f t="shared" si="58"/>
        <v>104.66666661500931</v>
      </c>
      <c r="L432" s="28">
        <f>L431+(L435-L425)/10</f>
        <v>2.3000000238418585</v>
      </c>
      <c r="M432" s="32">
        <f>IFERROR(ROUND((ROUNDDOWN(L432,0)*12)+IFERROR(VLOOKUP(ROUND(L432-(ROUNDDOWN(L432,0)),1),_Esperanzas!$R$5:$S$18,2,TRUE),0),0),12)</f>
        <v>27</v>
      </c>
      <c r="N432" s="28">
        <f t="shared" si="57"/>
        <v>105.00000002384186</v>
      </c>
      <c r="AC432" s="30">
        <f t="shared" si="56"/>
        <v>102.7</v>
      </c>
      <c r="AD432" s="28">
        <f>AD431+(AD435-AD425)/10</f>
        <v>1.5250000119209293</v>
      </c>
      <c r="AE432" s="32">
        <f>IFERROR(ROUND((ROUNDDOWN(AD432,0)*12)+IFERROR(VLOOKUP(ROUND(AD432-(ROUNDDOWN(AD432,0)),1),_Esperanzas!$R$5:$S$18,2,TRUE),0),0),12)</f>
        <v>18</v>
      </c>
      <c r="AF432" s="28">
        <f t="shared" si="59"/>
        <v>104.22500001192093</v>
      </c>
      <c r="AG432" s="28">
        <f>AG431+(AG435-AG425)/10</f>
        <v>1.7166666507720953</v>
      </c>
      <c r="AH432" s="32">
        <f>IFERROR(ROUND((ROUNDDOWN(AG432,0)*12)+IFERROR(VLOOKUP(ROUND(AG432-(ROUNDDOWN(AG432,0)),1),_Esperanzas!$R$5:$S$18,2,TRUE),0),0),12)</f>
        <v>20</v>
      </c>
      <c r="AI432" s="28">
        <f t="shared" si="60"/>
        <v>104.4166666507721</v>
      </c>
    </row>
    <row r="433" spans="8:35" x14ac:dyDescent="0.25">
      <c r="H433" s="29">
        <f t="shared" si="55"/>
        <v>102.8</v>
      </c>
      <c r="I433" s="25">
        <f>I432+(I435-I425)/10</f>
        <v>1.9499999523162836</v>
      </c>
      <c r="J433" s="31">
        <f>IFERROR(ROUND((ROUNDDOWN(I433,0)*12)+IFERROR(VLOOKUP(ROUND(I433-(ROUNDDOWN(I433,0)),1),_Esperanzas!$R$5:$S$18,2,TRUE),0),0),12)</f>
        <v>22</v>
      </c>
      <c r="K433" s="25">
        <f t="shared" si="58"/>
        <v>104.74999995231629</v>
      </c>
      <c r="L433" s="25">
        <f>L432+(L435-L425)/10</f>
        <v>2.283333349227906</v>
      </c>
      <c r="M433" s="31">
        <f>IFERROR(ROUND((ROUNDDOWN(L433,0)*12)+IFERROR(VLOOKUP(ROUND(L433-(ROUNDDOWN(L433,0)),1),_Esperanzas!$R$5:$S$18,2,TRUE),0),0),12)</f>
        <v>27</v>
      </c>
      <c r="N433" s="26">
        <f t="shared" si="57"/>
        <v>105.0833333492279</v>
      </c>
      <c r="AC433" s="29">
        <f t="shared" si="56"/>
        <v>102.8</v>
      </c>
      <c r="AD433" s="25">
        <f>AD432+(AD435-AD425)/10</f>
        <v>1.516666674613953</v>
      </c>
      <c r="AE433" s="31">
        <f>IFERROR(ROUND((ROUNDDOWN(AD433,0)*12)+IFERROR(VLOOKUP(ROUND(AD433-(ROUNDDOWN(AD433,0)),1),_Esperanzas!$R$5:$S$18,2,TRUE),0),0),12)</f>
        <v>18</v>
      </c>
      <c r="AF433" s="25">
        <f t="shared" si="59"/>
        <v>104.31666667461396</v>
      </c>
      <c r="AG433" s="25">
        <f>AG432+(AG435-AG425)/10</f>
        <v>1.6999999761581428</v>
      </c>
      <c r="AH433" s="31">
        <f>IFERROR(ROUND((ROUNDDOWN(AG433,0)*12)+IFERROR(VLOOKUP(ROUND(AG433-(ROUNDDOWN(AG433,0)),1),_Esperanzas!$R$5:$S$18,2,TRUE),0),0),12)</f>
        <v>20</v>
      </c>
      <c r="AI433" s="26">
        <f t="shared" si="60"/>
        <v>104.49999997615814</v>
      </c>
    </row>
    <row r="434" spans="8:35" x14ac:dyDescent="0.25">
      <c r="H434" s="30">
        <f t="shared" si="55"/>
        <v>102.9</v>
      </c>
      <c r="I434" s="28">
        <f>I433+(I435-I425)/10</f>
        <v>1.93333328962326</v>
      </c>
      <c r="J434" s="32">
        <f>IFERROR(ROUND((ROUNDDOWN(I434,0)*12)+IFERROR(VLOOKUP(ROUND(I434-(ROUNDDOWN(I434,0)),1),_Esperanzas!$R$5:$S$18,2,TRUE),0),0),12)</f>
        <v>22</v>
      </c>
      <c r="K434" s="28">
        <f t="shared" si="58"/>
        <v>104.83333328962327</v>
      </c>
      <c r="L434" s="28">
        <f>L433+(L435-L425)/10</f>
        <v>2.2666666746139534</v>
      </c>
      <c r="M434" s="32">
        <f>IFERROR(ROUND((ROUNDDOWN(L434,0)*12)+IFERROR(VLOOKUP(ROUND(L434-(ROUNDDOWN(L434,0)),1),_Esperanzas!$R$5:$S$18,2,TRUE),0),0),12)</f>
        <v>27</v>
      </c>
      <c r="N434" s="28">
        <f t="shared" si="57"/>
        <v>105.16666667461396</v>
      </c>
      <c r="AC434" s="30">
        <f t="shared" si="56"/>
        <v>102.9</v>
      </c>
      <c r="AD434" s="28">
        <f>AD433+(AD435-AD425)/10</f>
        <v>1.5083333373069767</v>
      </c>
      <c r="AE434" s="32">
        <f>IFERROR(ROUND((ROUNDDOWN(AD434,0)*12)+IFERROR(VLOOKUP(ROUND(AD434-(ROUNDDOWN(AD434,0)),1),_Esperanzas!$R$5:$S$18,2,TRUE),0),0),12)</f>
        <v>18</v>
      </c>
      <c r="AF434" s="28">
        <f t="shared" si="59"/>
        <v>104.40833333730698</v>
      </c>
      <c r="AG434" s="28">
        <f>AG433+(AG435-AG425)/10</f>
        <v>1.6833333015441903</v>
      </c>
      <c r="AH434" s="32">
        <f>IFERROR(ROUND((ROUNDDOWN(AG434,0)*12)+IFERROR(VLOOKUP(ROUND(AG434-(ROUNDDOWN(AG434,0)),1),_Esperanzas!$R$5:$S$18,2,TRUE),0),0),12)</f>
        <v>20</v>
      </c>
      <c r="AI434" s="28">
        <f t="shared" si="60"/>
        <v>104.5833333015442</v>
      </c>
    </row>
    <row r="435" spans="8:35" x14ac:dyDescent="0.25">
      <c r="H435" s="29">
        <f t="shared" si="55"/>
        <v>103</v>
      </c>
      <c r="I435" s="25">
        <f>VLOOKUP($H435,$B$5:$F$55,2,0)</f>
        <v>1.9166666269302368</v>
      </c>
      <c r="J435" s="31">
        <f>IFERROR(ROUND((ROUNDDOWN(I435,0)*12)+IFERROR(VLOOKUP(ROUND(I435-(ROUNDDOWN(I435,0)),1),_Esperanzas!$R$5:$S$18,2,TRUE),0),0),12)</f>
        <v>22</v>
      </c>
      <c r="K435" s="25">
        <f t="shared" si="58"/>
        <v>104.91666662693024</v>
      </c>
      <c r="L435" s="25">
        <f>VLOOKUP($H435,$B$5:$F$55,4,0)</f>
        <v>2.25</v>
      </c>
      <c r="M435" s="31">
        <f>IFERROR(ROUND((ROUNDDOWN(L435,0)*12)+IFERROR(VLOOKUP(ROUND(L435-(ROUNDDOWN(L435,0)),1),_Esperanzas!$R$5:$S$18,2,TRUE),0),0),12)</f>
        <v>27</v>
      </c>
      <c r="N435" s="26">
        <f t="shared" si="57"/>
        <v>105.25</v>
      </c>
      <c r="AC435" s="29">
        <f t="shared" si="56"/>
        <v>103</v>
      </c>
      <c r="AD435" s="25">
        <f>VLOOKUP($AC435,$W$5:$AA$55,2,0)</f>
        <v>1.5</v>
      </c>
      <c r="AE435" s="31">
        <f>IFERROR(ROUND((ROUNDDOWN(AD435,0)*12)+IFERROR(VLOOKUP(ROUND(AD435-(ROUNDDOWN(AD435,0)),1),_Esperanzas!$R$5:$S$18,2,TRUE),0),0),12)</f>
        <v>18</v>
      </c>
      <c r="AF435" s="25">
        <f t="shared" si="59"/>
        <v>104.5</v>
      </c>
      <c r="AG435" s="25">
        <f>VLOOKUP($AC435,$W$5:$AA$55,4,0)</f>
        <v>1.6666666269302368</v>
      </c>
      <c r="AH435" s="31">
        <f>IFERROR(ROUND((ROUNDDOWN(AG435,0)*12)+IFERROR(VLOOKUP(ROUND(AG435-(ROUNDDOWN(AG435,0)),1),_Esperanzas!$R$5:$S$18,2,TRUE),0),0),12)</f>
        <v>20</v>
      </c>
      <c r="AI435" s="26">
        <f t="shared" si="60"/>
        <v>104.66666662693024</v>
      </c>
    </row>
    <row r="436" spans="8:35" x14ac:dyDescent="0.25">
      <c r="H436" s="30">
        <f t="shared" si="55"/>
        <v>103.1</v>
      </c>
      <c r="I436" s="28">
        <f>I435+(I445-I435)/10</f>
        <v>1.8999999642372132</v>
      </c>
      <c r="J436" s="32">
        <f>IFERROR(ROUND((ROUNDDOWN(I436,0)*12)+IFERROR(VLOOKUP(ROUND(I436-(ROUNDDOWN(I436,0)),1),_Esperanzas!$R$5:$S$18,2,TRUE),0),0),12)</f>
        <v>22</v>
      </c>
      <c r="K436" s="28">
        <f t="shared" si="58"/>
        <v>104.9999999642372</v>
      </c>
      <c r="L436" s="28">
        <f>L435+(L445-L435)/10</f>
        <v>2.2333333253860475</v>
      </c>
      <c r="M436" s="32">
        <f>IFERROR(ROUND((ROUNDDOWN(L436,0)*12)+IFERROR(VLOOKUP(ROUND(L436-(ROUNDDOWN(L436,0)),1),_Esperanzas!$R$5:$S$18,2,TRUE),0),0),12)</f>
        <v>26</v>
      </c>
      <c r="N436" s="28">
        <f t="shared" si="57"/>
        <v>105.33333332538604</v>
      </c>
      <c r="AC436" s="30">
        <f t="shared" si="56"/>
        <v>103.1</v>
      </c>
      <c r="AD436" s="28">
        <f>AD435+(AD445-AD435)/10</f>
        <v>1.4833333373069764</v>
      </c>
      <c r="AE436" s="32">
        <f>IFERROR(ROUND((ROUNDDOWN(AD436,0)*12)+IFERROR(VLOOKUP(ROUND(AD436-(ROUNDDOWN(AD436,0)),1),_Esperanzas!$R$5:$S$18,2,TRUE),0),0),12)</f>
        <v>18</v>
      </c>
      <c r="AF436" s="28">
        <f t="shared" si="59"/>
        <v>104.58333333730697</v>
      </c>
      <c r="AG436" s="28">
        <f>AG435+(AG445-AG435)/10</f>
        <v>1.6583333015441895</v>
      </c>
      <c r="AH436" s="32">
        <f>IFERROR(ROUND((ROUNDDOWN(AG436,0)*12)+IFERROR(VLOOKUP(ROUND(AG436-(ROUNDDOWN(AG436,0)),1),_Esperanzas!$R$5:$S$18,2,TRUE),0),0),12)</f>
        <v>20</v>
      </c>
      <c r="AI436" s="28">
        <f t="shared" si="60"/>
        <v>104.75833330154418</v>
      </c>
    </row>
    <row r="437" spans="8:35" x14ac:dyDescent="0.25">
      <c r="H437" s="29">
        <f t="shared" si="55"/>
        <v>103.2</v>
      </c>
      <c r="I437" s="25">
        <f>I436+(I445-I435)/10</f>
        <v>1.8833333015441895</v>
      </c>
      <c r="J437" s="31">
        <f>IFERROR(ROUND((ROUNDDOWN(I437,0)*12)+IFERROR(VLOOKUP(ROUND(I437-(ROUNDDOWN(I437,0)),1),_Esperanzas!$R$5:$S$18,2,TRUE),0),0),12)</f>
        <v>22</v>
      </c>
      <c r="K437" s="25">
        <f t="shared" si="58"/>
        <v>105.08333330154419</v>
      </c>
      <c r="L437" s="25">
        <f>L436+(L445-L435)/10</f>
        <v>2.2166666507720949</v>
      </c>
      <c r="M437" s="31">
        <f>IFERROR(ROUND((ROUNDDOWN(L437,0)*12)+IFERROR(VLOOKUP(ROUND(L437-(ROUNDDOWN(L437,0)),1),_Esperanzas!$R$5:$S$18,2,TRUE),0),0),12)</f>
        <v>26</v>
      </c>
      <c r="N437" s="26">
        <f t="shared" si="57"/>
        <v>105.4166666507721</v>
      </c>
      <c r="AC437" s="29">
        <f t="shared" si="56"/>
        <v>103.2</v>
      </c>
      <c r="AD437" s="25">
        <f>AD436+(AD445-AD435)/10</f>
        <v>1.4666666746139527</v>
      </c>
      <c r="AE437" s="31">
        <f>IFERROR(ROUND((ROUNDDOWN(AD437,0)*12)+IFERROR(VLOOKUP(ROUND(AD437-(ROUNDDOWN(AD437,0)),1),_Esperanzas!$R$5:$S$18,2,TRUE),0),0),12)</f>
        <v>18</v>
      </c>
      <c r="AF437" s="25">
        <f t="shared" si="59"/>
        <v>104.66666667461395</v>
      </c>
      <c r="AG437" s="25">
        <f>AG436+(AG445-AG435)/10</f>
        <v>1.6499999761581421</v>
      </c>
      <c r="AH437" s="31">
        <f>IFERROR(ROUND((ROUNDDOWN(AG437,0)*12)+IFERROR(VLOOKUP(ROUND(AG437-(ROUNDDOWN(AG437,0)),1),_Esperanzas!$R$5:$S$18,2,TRUE),0),0),12)</f>
        <v>19</v>
      </c>
      <c r="AI437" s="26">
        <f t="shared" si="60"/>
        <v>104.84999997615814</v>
      </c>
    </row>
    <row r="438" spans="8:35" x14ac:dyDescent="0.25">
      <c r="H438" s="30">
        <f t="shared" si="55"/>
        <v>103.3</v>
      </c>
      <c r="I438" s="28">
        <f>I437+(I445-I435)/10</f>
        <v>1.8666666388511659</v>
      </c>
      <c r="J438" s="32">
        <f>IFERROR(ROUND((ROUNDDOWN(I438,0)*12)+IFERROR(VLOOKUP(ROUND(I438-(ROUNDDOWN(I438,0)),1),_Esperanzas!$R$5:$S$18,2,TRUE),0),0),12)</f>
        <v>22</v>
      </c>
      <c r="K438" s="28">
        <f t="shared" si="58"/>
        <v>105.16666663885117</v>
      </c>
      <c r="L438" s="28">
        <f>L437+(L445-L435)/10</f>
        <v>2.1999999761581424</v>
      </c>
      <c r="M438" s="32">
        <f>IFERROR(ROUND((ROUNDDOWN(L438,0)*12)+IFERROR(VLOOKUP(ROUND(L438-(ROUNDDOWN(L438,0)),1),_Esperanzas!$R$5:$S$18,2,TRUE),0),0),12)</f>
        <v>26</v>
      </c>
      <c r="N438" s="28">
        <f t="shared" si="57"/>
        <v>105.49999997615814</v>
      </c>
      <c r="AC438" s="30">
        <f t="shared" si="56"/>
        <v>103.3</v>
      </c>
      <c r="AD438" s="28">
        <f>AD437+(AD445-AD435)/10</f>
        <v>1.4500000119209291</v>
      </c>
      <c r="AE438" s="32">
        <f>IFERROR(ROUND((ROUNDDOWN(AD438,0)*12)+IFERROR(VLOOKUP(ROUND(AD438-(ROUNDDOWN(AD438,0)),1),_Esperanzas!$R$5:$S$18,2,TRUE),0),0),12)</f>
        <v>18</v>
      </c>
      <c r="AF438" s="28">
        <f t="shared" si="59"/>
        <v>104.75000001192093</v>
      </c>
      <c r="AG438" s="28">
        <f>AG437+(AG445-AG435)/10</f>
        <v>1.6416666507720947</v>
      </c>
      <c r="AH438" s="32">
        <f>IFERROR(ROUND((ROUNDDOWN(AG438,0)*12)+IFERROR(VLOOKUP(ROUND(AG438-(ROUNDDOWN(AG438,0)),1),_Esperanzas!$R$5:$S$18,2,TRUE),0),0),12)</f>
        <v>19</v>
      </c>
      <c r="AI438" s="28">
        <f t="shared" si="60"/>
        <v>104.94166665077209</v>
      </c>
    </row>
    <row r="439" spans="8:35" x14ac:dyDescent="0.25">
      <c r="H439" s="29">
        <f t="shared" si="55"/>
        <v>103.4</v>
      </c>
      <c r="I439" s="25">
        <f>I438+(I445-I435)/10</f>
        <v>1.8499999761581423</v>
      </c>
      <c r="J439" s="31">
        <f>IFERROR(ROUND((ROUNDDOWN(I439,0)*12)+IFERROR(VLOOKUP(ROUND(I439-(ROUNDDOWN(I439,0)),1),_Esperanzas!$R$5:$S$18,2,TRUE),0),0),12)</f>
        <v>21</v>
      </c>
      <c r="K439" s="25">
        <f t="shared" si="58"/>
        <v>105.24999997615815</v>
      </c>
      <c r="L439" s="25">
        <f>L438+(L445-L435)/10</f>
        <v>2.1833333015441898</v>
      </c>
      <c r="M439" s="31">
        <f>IFERROR(ROUND((ROUNDDOWN(L439,0)*12)+IFERROR(VLOOKUP(ROUND(L439-(ROUNDDOWN(L439,0)),1),_Esperanzas!$R$5:$S$18,2,TRUE),0),0),12)</f>
        <v>26</v>
      </c>
      <c r="N439" s="26">
        <f t="shared" si="57"/>
        <v>105.5833333015442</v>
      </c>
      <c r="AC439" s="29">
        <f t="shared" si="56"/>
        <v>103.4</v>
      </c>
      <c r="AD439" s="25">
        <f>AD438+(AD445-AD435)/10</f>
        <v>1.4333333492279055</v>
      </c>
      <c r="AE439" s="31">
        <f>IFERROR(ROUND((ROUNDDOWN(AD439,0)*12)+IFERROR(VLOOKUP(ROUND(AD439-(ROUNDDOWN(AD439,0)),1),_Esperanzas!$R$5:$S$18,2,TRUE),0),0),12)</f>
        <v>16</v>
      </c>
      <c r="AF439" s="25">
        <f t="shared" si="59"/>
        <v>104.83333334922791</v>
      </c>
      <c r="AG439" s="25">
        <f>AG438+(AG445-AG435)/10</f>
        <v>1.6333333253860474</v>
      </c>
      <c r="AH439" s="31">
        <f>IFERROR(ROUND((ROUNDDOWN(AG439,0)*12)+IFERROR(VLOOKUP(ROUND(AG439-(ROUNDDOWN(AG439,0)),1),_Esperanzas!$R$5:$S$18,2,TRUE),0),0),12)</f>
        <v>19</v>
      </c>
      <c r="AI439" s="26">
        <f t="shared" si="60"/>
        <v>105.03333332538605</v>
      </c>
    </row>
    <row r="440" spans="8:35" x14ac:dyDescent="0.25">
      <c r="H440" s="30">
        <f t="shared" si="55"/>
        <v>103.5</v>
      </c>
      <c r="I440" s="28">
        <f>I439+(I445-I435)/10</f>
        <v>1.8333333134651186</v>
      </c>
      <c r="J440" s="32">
        <f>IFERROR(ROUND((ROUNDDOWN(I440,0)*12)+IFERROR(VLOOKUP(ROUND(I440-(ROUNDDOWN(I440,0)),1),_Esperanzas!$R$5:$S$18,2,TRUE),0),0),12)</f>
        <v>21</v>
      </c>
      <c r="K440" s="28">
        <f t="shared" si="58"/>
        <v>105.33333331346512</v>
      </c>
      <c r="L440" s="28">
        <f>L439+(L445-L435)/10</f>
        <v>2.1666666269302373</v>
      </c>
      <c r="M440" s="32">
        <f>IFERROR(ROUND((ROUNDDOWN(L440,0)*12)+IFERROR(VLOOKUP(ROUND(L440-(ROUNDDOWN(L440,0)),1),_Esperanzas!$R$5:$S$18,2,TRUE),0),0),12)</f>
        <v>26</v>
      </c>
      <c r="N440" s="28">
        <f t="shared" si="57"/>
        <v>105.66666662693024</v>
      </c>
      <c r="AC440" s="30">
        <f t="shared" si="56"/>
        <v>103.5</v>
      </c>
      <c r="AD440" s="28">
        <f>AD439+(AD445-AD435)/10</f>
        <v>1.4166666865348818</v>
      </c>
      <c r="AE440" s="32">
        <f>IFERROR(ROUND((ROUNDDOWN(AD440,0)*12)+IFERROR(VLOOKUP(ROUND(AD440-(ROUNDDOWN(AD440,0)),1),_Esperanzas!$R$5:$S$18,2,TRUE),0),0),12)</f>
        <v>16</v>
      </c>
      <c r="AF440" s="28">
        <f t="shared" si="59"/>
        <v>104.91666668653488</v>
      </c>
      <c r="AG440" s="28">
        <f>AG439+(AG445-AG435)/10</f>
        <v>1.625</v>
      </c>
      <c r="AH440" s="32">
        <f>IFERROR(ROUND((ROUNDDOWN(AG440,0)*12)+IFERROR(VLOOKUP(ROUND(AG440-(ROUNDDOWN(AG440,0)),1),_Esperanzas!$R$5:$S$18,2,TRUE),0),0),12)</f>
        <v>19</v>
      </c>
      <c r="AI440" s="28">
        <f t="shared" si="60"/>
        <v>105.125</v>
      </c>
    </row>
    <row r="441" spans="8:35" x14ac:dyDescent="0.25">
      <c r="H441" s="29">
        <f t="shared" si="55"/>
        <v>103.6</v>
      </c>
      <c r="I441" s="25">
        <f>I440+(I445-I435)/10</f>
        <v>1.816666650772095</v>
      </c>
      <c r="J441" s="31">
        <f>IFERROR(ROUND((ROUNDDOWN(I441,0)*12)+IFERROR(VLOOKUP(ROUND(I441-(ROUNDDOWN(I441,0)),1),_Esperanzas!$R$5:$S$18,2,TRUE),0),0),12)</f>
        <v>21</v>
      </c>
      <c r="K441" s="25">
        <f t="shared" si="58"/>
        <v>105.41666665077209</v>
      </c>
      <c r="L441" s="25">
        <f>L440+(L445-L435)/10</f>
        <v>2.1499999523162847</v>
      </c>
      <c r="M441" s="31">
        <f>IFERROR(ROUND((ROUNDDOWN(L441,0)*12)+IFERROR(VLOOKUP(ROUND(L441-(ROUNDDOWN(L441,0)),1),_Esperanzas!$R$5:$S$18,2,TRUE),0),0),12)</f>
        <v>25</v>
      </c>
      <c r="N441" s="26">
        <f t="shared" si="57"/>
        <v>105.74999995231627</v>
      </c>
      <c r="AC441" s="29">
        <f t="shared" si="56"/>
        <v>103.6</v>
      </c>
      <c r="AD441" s="25">
        <f>AD440+(AD445-AD435)/10</f>
        <v>1.4000000238418582</v>
      </c>
      <c r="AE441" s="31">
        <f>IFERROR(ROUND((ROUNDDOWN(AD441,0)*12)+IFERROR(VLOOKUP(ROUND(AD441-(ROUNDDOWN(AD441,0)),1),_Esperanzas!$R$5:$S$18,2,TRUE),0),0),12)</f>
        <v>16</v>
      </c>
      <c r="AF441" s="25">
        <f t="shared" si="59"/>
        <v>105.00000002384185</v>
      </c>
      <c r="AG441" s="25">
        <f>AG440+(AG445-AG435)/10</f>
        <v>1.6166666746139526</v>
      </c>
      <c r="AH441" s="31">
        <f>IFERROR(ROUND((ROUNDDOWN(AG441,0)*12)+IFERROR(VLOOKUP(ROUND(AG441-(ROUNDDOWN(AG441,0)),1),_Esperanzas!$R$5:$S$18,2,TRUE),0),0),12)</f>
        <v>19</v>
      </c>
      <c r="AI441" s="26">
        <f t="shared" si="60"/>
        <v>105.21666667461395</v>
      </c>
    </row>
    <row r="442" spans="8:35" x14ac:dyDescent="0.25">
      <c r="H442" s="30">
        <f t="shared" si="55"/>
        <v>103.7</v>
      </c>
      <c r="I442" s="28">
        <f>I441+(I445-I435)/10</f>
        <v>1.7999999880790714</v>
      </c>
      <c r="J442" s="32">
        <f>IFERROR(ROUND((ROUNDDOWN(I442,0)*12)+IFERROR(VLOOKUP(ROUND(I442-(ROUNDDOWN(I442,0)),1),_Esperanzas!$R$5:$S$18,2,TRUE),0),0),12)</f>
        <v>21</v>
      </c>
      <c r="K442" s="28">
        <f t="shared" si="58"/>
        <v>105.49999998807907</v>
      </c>
      <c r="L442" s="28">
        <f>L441+(L445-L435)/10</f>
        <v>2.1333332777023322</v>
      </c>
      <c r="M442" s="32">
        <f>IFERROR(ROUND((ROUNDDOWN(L442,0)*12)+IFERROR(VLOOKUP(ROUND(L442-(ROUNDDOWN(L442,0)),1),_Esperanzas!$R$5:$S$18,2,TRUE),0),0),12)</f>
        <v>25</v>
      </c>
      <c r="N442" s="28">
        <f t="shared" si="57"/>
        <v>105.83333327770234</v>
      </c>
      <c r="AC442" s="30">
        <f t="shared" si="56"/>
        <v>103.7</v>
      </c>
      <c r="AD442" s="28">
        <f>AD441+(AD445-AD435)/10</f>
        <v>1.3833333611488345</v>
      </c>
      <c r="AE442" s="32">
        <f>IFERROR(ROUND((ROUNDDOWN(AD442,0)*12)+IFERROR(VLOOKUP(ROUND(AD442-(ROUNDDOWN(AD442,0)),1),_Esperanzas!$R$5:$S$18,2,TRUE),0),0),12)</f>
        <v>16</v>
      </c>
      <c r="AF442" s="28">
        <f t="shared" si="59"/>
        <v>105.08333336114883</v>
      </c>
      <c r="AG442" s="28">
        <f>AG441+(AG445-AG435)/10</f>
        <v>1.6083333492279053</v>
      </c>
      <c r="AH442" s="32">
        <f>IFERROR(ROUND((ROUNDDOWN(AG442,0)*12)+IFERROR(VLOOKUP(ROUND(AG442-(ROUNDDOWN(AG442,0)),1),_Esperanzas!$R$5:$S$18,2,TRUE),0),0),12)</f>
        <v>19</v>
      </c>
      <c r="AI442" s="28">
        <f t="shared" si="60"/>
        <v>105.30833334922791</v>
      </c>
    </row>
    <row r="443" spans="8:35" x14ac:dyDescent="0.25">
      <c r="H443" s="29">
        <f t="shared" si="55"/>
        <v>103.8</v>
      </c>
      <c r="I443" s="25">
        <f>I442+(I445-I435)/10</f>
        <v>1.7833333253860477</v>
      </c>
      <c r="J443" s="31">
        <f>IFERROR(ROUND((ROUNDDOWN(I443,0)*12)+IFERROR(VLOOKUP(ROUND(I443-(ROUNDDOWN(I443,0)),1),_Esperanzas!$R$5:$S$18,2,TRUE),0),0),12)</f>
        <v>21</v>
      </c>
      <c r="K443" s="25">
        <f t="shared" si="58"/>
        <v>105.58333332538605</v>
      </c>
      <c r="L443" s="25">
        <f>L442+(L445-L435)/10</f>
        <v>2.1166666030883796</v>
      </c>
      <c r="M443" s="31">
        <f>IFERROR(ROUND((ROUNDDOWN(L443,0)*12)+IFERROR(VLOOKUP(ROUND(L443-(ROUNDDOWN(L443,0)),1),_Esperanzas!$R$5:$S$18,2,TRUE),0),0),12)</f>
        <v>25</v>
      </c>
      <c r="N443" s="26">
        <f t="shared" si="57"/>
        <v>105.91666660308837</v>
      </c>
      <c r="AC443" s="29">
        <f t="shared" si="56"/>
        <v>103.8</v>
      </c>
      <c r="AD443" s="25">
        <f>AD442+(AD445-AD435)/10</f>
        <v>1.3666666984558109</v>
      </c>
      <c r="AE443" s="31">
        <f>IFERROR(ROUND((ROUNDDOWN(AD443,0)*12)+IFERROR(VLOOKUP(ROUND(AD443-(ROUNDDOWN(AD443,0)),1),_Esperanzas!$R$5:$S$18,2,TRUE),0),0),12)</f>
        <v>16</v>
      </c>
      <c r="AF443" s="25">
        <f t="shared" si="59"/>
        <v>105.16666669845581</v>
      </c>
      <c r="AG443" s="25">
        <f>AG442+(AG445-AG435)/10</f>
        <v>1.6000000238418579</v>
      </c>
      <c r="AH443" s="31">
        <f>IFERROR(ROUND((ROUNDDOWN(AG443,0)*12)+IFERROR(VLOOKUP(ROUND(AG443-(ROUNDDOWN(AG443,0)),1),_Esperanzas!$R$5:$S$18,2,TRUE),0),0),12)</f>
        <v>19</v>
      </c>
      <c r="AI443" s="26">
        <f t="shared" si="60"/>
        <v>105.40000002384186</v>
      </c>
    </row>
    <row r="444" spans="8:35" x14ac:dyDescent="0.25">
      <c r="H444" s="30">
        <f t="shared" si="55"/>
        <v>103.9</v>
      </c>
      <c r="I444" s="28">
        <f>I443+(I445-I435)/10</f>
        <v>1.7666666626930241</v>
      </c>
      <c r="J444" s="32">
        <f>IFERROR(ROUND((ROUNDDOWN(I444,0)*12)+IFERROR(VLOOKUP(ROUND(I444-(ROUNDDOWN(I444,0)),1),_Esperanzas!$R$5:$S$18,2,TRUE),0),0),12)</f>
        <v>21</v>
      </c>
      <c r="K444" s="28">
        <f t="shared" si="58"/>
        <v>105.66666666269303</v>
      </c>
      <c r="L444" s="28">
        <f>L443+(L445-L435)/10</f>
        <v>2.0999999284744271</v>
      </c>
      <c r="M444" s="32">
        <f>IFERROR(ROUND((ROUNDDOWN(L444,0)*12)+IFERROR(VLOOKUP(ROUND(L444-(ROUNDDOWN(L444,0)),1),_Esperanzas!$R$5:$S$18,2,TRUE),0),0),12)</f>
        <v>25</v>
      </c>
      <c r="N444" s="28">
        <f t="shared" si="57"/>
        <v>105.99999992847444</v>
      </c>
      <c r="AC444" s="30">
        <f t="shared" si="56"/>
        <v>103.9</v>
      </c>
      <c r="AD444" s="28">
        <f>AD443+(AD445-AD435)/10</f>
        <v>1.3500000357627873</v>
      </c>
      <c r="AE444" s="32">
        <f>IFERROR(ROUND((ROUNDDOWN(AD444,0)*12)+IFERROR(VLOOKUP(ROUND(AD444-(ROUNDDOWN(AD444,0)),1),_Esperanzas!$R$5:$S$18,2,TRUE),0),0),12)</f>
        <v>16</v>
      </c>
      <c r="AF444" s="28">
        <f t="shared" si="59"/>
        <v>105.2500000357628</v>
      </c>
      <c r="AG444" s="28">
        <f>AG443+(AG445-AG435)/10</f>
        <v>1.5916666984558105</v>
      </c>
      <c r="AH444" s="32">
        <f>IFERROR(ROUND((ROUNDDOWN(AG444,0)*12)+IFERROR(VLOOKUP(ROUND(AG444-(ROUNDDOWN(AG444,0)),1),_Esperanzas!$R$5:$S$18,2,TRUE),0),0),12)</f>
        <v>19</v>
      </c>
      <c r="AI444" s="28">
        <f t="shared" si="60"/>
        <v>105.49166669845582</v>
      </c>
    </row>
    <row r="445" spans="8:35" x14ac:dyDescent="0.25">
      <c r="H445" s="29">
        <f t="shared" si="55"/>
        <v>104</v>
      </c>
      <c r="I445" s="25">
        <f>VLOOKUP($H445,$B$5:$F$55,2,0)</f>
        <v>1.75</v>
      </c>
      <c r="J445" s="31">
        <f>IFERROR(ROUND((ROUNDDOWN(I445,0)*12)+IFERROR(VLOOKUP(ROUND(I445-(ROUNDDOWN(I445,0)),1),_Esperanzas!$R$5:$S$18,2,TRUE),0),0),12)</f>
        <v>21</v>
      </c>
      <c r="K445" s="25">
        <f t="shared" si="58"/>
        <v>105.75</v>
      </c>
      <c r="L445" s="25">
        <f>VLOOKUP($H445,$B$5:$F$55,4,0)</f>
        <v>2.0833332538604736</v>
      </c>
      <c r="M445" s="31">
        <f>IFERROR(ROUND((ROUNDDOWN(L445,0)*12)+IFERROR(VLOOKUP(ROUND(L445-(ROUNDDOWN(L445,0)),1),_Esperanzas!$R$5:$S$18,2,TRUE),0),0),12)</f>
        <v>25</v>
      </c>
      <c r="N445" s="26">
        <f t="shared" si="57"/>
        <v>106.08333325386047</v>
      </c>
      <c r="AC445" s="29">
        <f t="shared" si="56"/>
        <v>104</v>
      </c>
      <c r="AD445" s="25">
        <f>VLOOKUP($AC445,$W$5:$AA$55,2,0)</f>
        <v>1.3333333730697632</v>
      </c>
      <c r="AE445" s="31">
        <f>IFERROR(ROUND((ROUNDDOWN(AD445,0)*12)+IFERROR(VLOOKUP(ROUND(AD445-(ROUNDDOWN(AD445,0)),1),_Esperanzas!$R$5:$S$18,2,TRUE),0),0),12)</f>
        <v>15</v>
      </c>
      <c r="AF445" s="25">
        <f t="shared" si="59"/>
        <v>105.33333337306976</v>
      </c>
      <c r="AG445" s="25">
        <f>VLOOKUP($AC445,$W$5:$AA$55,4,0)</f>
        <v>1.5833333730697632</v>
      </c>
      <c r="AH445" s="31">
        <f>IFERROR(ROUND((ROUNDDOWN(AG445,0)*12)+IFERROR(VLOOKUP(ROUND(AG445-(ROUNDDOWN(AG445,0)),1),_Esperanzas!$R$5:$S$18,2,TRUE),0),0),12)</f>
        <v>19</v>
      </c>
      <c r="AI445" s="26">
        <f t="shared" si="60"/>
        <v>105.58333337306976</v>
      </c>
    </row>
    <row r="446" spans="8:35" x14ac:dyDescent="0.25">
      <c r="H446" s="30">
        <f t="shared" si="55"/>
        <v>104.1</v>
      </c>
      <c r="I446" s="28">
        <f>I445+(I455-I445)/10</f>
        <v>1.7333333373069764</v>
      </c>
      <c r="J446" s="32">
        <f>IFERROR(ROUND((ROUNDDOWN(I446,0)*12)+IFERROR(VLOOKUP(ROUND(I446-(ROUNDDOWN(I446,0)),1),_Esperanzas!$R$5:$S$18,2,TRUE),0),0),12)</f>
        <v>20</v>
      </c>
      <c r="K446" s="28">
        <f t="shared" si="58"/>
        <v>105.83333333730697</v>
      </c>
      <c r="L446" s="28">
        <f>L445+(L455-L445)/10</f>
        <v>2.0666665911674498</v>
      </c>
      <c r="M446" s="32">
        <f>IFERROR(ROUND((ROUNDDOWN(L446,0)*12)+IFERROR(VLOOKUP(ROUND(L446-(ROUNDDOWN(L446,0)),1),_Esperanzas!$R$5:$S$18,2,TRUE),0),0),12)</f>
        <v>25</v>
      </c>
      <c r="N446" s="28">
        <f t="shared" si="57"/>
        <v>106.16666659116744</v>
      </c>
      <c r="AC446" s="30">
        <f t="shared" si="56"/>
        <v>104.1</v>
      </c>
      <c r="AD446" s="28">
        <f>AD445+(AD455-AD445)/10</f>
        <v>1.3250000357627869</v>
      </c>
      <c r="AE446" s="32">
        <f>IFERROR(ROUND((ROUNDDOWN(AD446,0)*12)+IFERROR(VLOOKUP(ROUND(AD446-(ROUNDDOWN(AD446,0)),1),_Esperanzas!$R$5:$S$18,2,TRUE),0),0),12)</f>
        <v>15</v>
      </c>
      <c r="AF446" s="28">
        <f t="shared" si="59"/>
        <v>105.42500003576278</v>
      </c>
      <c r="AG446" s="28">
        <f>AG445+(AG455-AG445)/10</f>
        <v>1.5666666984558106</v>
      </c>
      <c r="AH446" s="32">
        <f>IFERROR(ROUND((ROUNDDOWN(AG446,0)*12)+IFERROR(VLOOKUP(ROUND(AG446-(ROUNDDOWN(AG446,0)),1),_Esperanzas!$R$5:$S$18,2,TRUE),0),0),12)</f>
        <v>19</v>
      </c>
      <c r="AI446" s="28">
        <f t="shared" si="60"/>
        <v>105.6666666984558</v>
      </c>
    </row>
    <row r="447" spans="8:35" x14ac:dyDescent="0.25">
      <c r="H447" s="29">
        <f t="shared" si="55"/>
        <v>104.2</v>
      </c>
      <c r="I447" s="25">
        <f>I446+(I455-I445)/10</f>
        <v>1.7166666746139527</v>
      </c>
      <c r="J447" s="31">
        <f>IFERROR(ROUND((ROUNDDOWN(I447,0)*12)+IFERROR(VLOOKUP(ROUND(I447-(ROUNDDOWN(I447,0)),1),_Esperanzas!$R$5:$S$18,2,TRUE),0),0),12)</f>
        <v>20</v>
      </c>
      <c r="K447" s="25">
        <f t="shared" si="58"/>
        <v>105.91666667461395</v>
      </c>
      <c r="L447" s="25">
        <f>L446+(L455-L445)/10</f>
        <v>2.0499999284744259</v>
      </c>
      <c r="M447" s="31">
        <f>IFERROR(ROUND((ROUNDDOWN(L447,0)*12)+IFERROR(VLOOKUP(ROUND(L447-(ROUNDDOWN(L447,0)),1),_Esperanzas!$R$5:$S$18,2,TRUE),0),0),12)</f>
        <v>24</v>
      </c>
      <c r="N447" s="26">
        <f t="shared" si="57"/>
        <v>106.24999992847442</v>
      </c>
      <c r="AC447" s="29">
        <f t="shared" si="56"/>
        <v>104.2</v>
      </c>
      <c r="AD447" s="25">
        <f>AD446+(AD455-AD445)/10</f>
        <v>1.3166666984558106</v>
      </c>
      <c r="AE447" s="31">
        <f>IFERROR(ROUND((ROUNDDOWN(AD447,0)*12)+IFERROR(VLOOKUP(ROUND(AD447-(ROUNDDOWN(AD447,0)),1),_Esperanzas!$R$5:$S$18,2,TRUE),0),0),12)</f>
        <v>15</v>
      </c>
      <c r="AF447" s="25">
        <f t="shared" si="59"/>
        <v>105.51666669845581</v>
      </c>
      <c r="AG447" s="25">
        <f>AG446+(AG455-AG445)/10</f>
        <v>1.5500000238418581</v>
      </c>
      <c r="AH447" s="31">
        <f>IFERROR(ROUND((ROUNDDOWN(AG447,0)*12)+IFERROR(VLOOKUP(ROUND(AG447-(ROUNDDOWN(AG447,0)),1),_Esperanzas!$R$5:$S$18,2,TRUE),0),0),12)</f>
        <v>19</v>
      </c>
      <c r="AI447" s="26">
        <f t="shared" si="60"/>
        <v>105.75000002384186</v>
      </c>
    </row>
    <row r="448" spans="8:35" x14ac:dyDescent="0.25">
      <c r="H448" s="30">
        <f t="shared" si="55"/>
        <v>104.3</v>
      </c>
      <c r="I448" s="28">
        <f>I447+(I455-I445)/10</f>
        <v>1.7000000119209291</v>
      </c>
      <c r="J448" s="32">
        <f>IFERROR(ROUND((ROUNDDOWN(I448,0)*12)+IFERROR(VLOOKUP(ROUND(I448-(ROUNDDOWN(I448,0)),1),_Esperanzas!$R$5:$S$18,2,TRUE),0),0),12)</f>
        <v>20</v>
      </c>
      <c r="K448" s="28">
        <f t="shared" si="58"/>
        <v>106.00000001192093</v>
      </c>
      <c r="L448" s="28">
        <f>L447+(L455-L445)/10</f>
        <v>2.0333332657814021</v>
      </c>
      <c r="M448" s="32">
        <f>IFERROR(ROUND((ROUNDDOWN(L448,0)*12)+IFERROR(VLOOKUP(ROUND(L448-(ROUNDDOWN(L448,0)),1),_Esperanzas!$R$5:$S$18,2,TRUE),0),0),12)</f>
        <v>24</v>
      </c>
      <c r="N448" s="28">
        <f t="shared" si="57"/>
        <v>106.33333326578141</v>
      </c>
      <c r="AC448" s="30">
        <f t="shared" si="56"/>
        <v>104.3</v>
      </c>
      <c r="AD448" s="28">
        <f>AD447+(AD455-AD445)/10</f>
        <v>1.3083333611488344</v>
      </c>
      <c r="AE448" s="32">
        <f>IFERROR(ROUND((ROUNDDOWN(AD448,0)*12)+IFERROR(VLOOKUP(ROUND(AD448-(ROUNDDOWN(AD448,0)),1),_Esperanzas!$R$5:$S$18,2,TRUE),0),0),12)</f>
        <v>15</v>
      </c>
      <c r="AF448" s="28">
        <f t="shared" si="59"/>
        <v>105.60833336114884</v>
      </c>
      <c r="AG448" s="28">
        <f>AG447+(AG455-AG445)/10</f>
        <v>1.5333333492279055</v>
      </c>
      <c r="AH448" s="32">
        <f>IFERROR(ROUND((ROUNDDOWN(AG448,0)*12)+IFERROR(VLOOKUP(ROUND(AG448-(ROUNDDOWN(AG448,0)),1),_Esperanzas!$R$5:$S$18,2,TRUE),0),0),12)</f>
        <v>18</v>
      </c>
      <c r="AI448" s="28">
        <f t="shared" si="60"/>
        <v>105.8333333492279</v>
      </c>
    </row>
    <row r="449" spans="8:35" x14ac:dyDescent="0.25">
      <c r="H449" s="29">
        <f t="shared" si="55"/>
        <v>104.4</v>
      </c>
      <c r="I449" s="25">
        <f>I448+(I455-I445)/10</f>
        <v>1.6833333492279055</v>
      </c>
      <c r="J449" s="31">
        <f>IFERROR(ROUND((ROUNDDOWN(I449,0)*12)+IFERROR(VLOOKUP(ROUND(I449-(ROUNDDOWN(I449,0)),1),_Esperanzas!$R$5:$S$18,2,TRUE),0),0),12)</f>
        <v>20</v>
      </c>
      <c r="K449" s="25">
        <f t="shared" si="58"/>
        <v>106.08333334922791</v>
      </c>
      <c r="L449" s="25">
        <f>L448+(L455-L445)/10</f>
        <v>2.0166666030883782</v>
      </c>
      <c r="M449" s="31">
        <f>IFERROR(ROUND((ROUNDDOWN(L449,0)*12)+IFERROR(VLOOKUP(ROUND(L449-(ROUNDDOWN(L449,0)),1),_Esperanzas!$R$5:$S$18,2,TRUE),0),0),12)</f>
        <v>24</v>
      </c>
      <c r="N449" s="26">
        <f t="shared" si="57"/>
        <v>106.41666660308839</v>
      </c>
      <c r="AC449" s="29">
        <f t="shared" si="56"/>
        <v>104.4</v>
      </c>
      <c r="AD449" s="25">
        <f>AD448+(AD455-AD445)/10</f>
        <v>1.3000000238418581</v>
      </c>
      <c r="AE449" s="31">
        <f>IFERROR(ROUND((ROUNDDOWN(AD449,0)*12)+IFERROR(VLOOKUP(ROUND(AD449-(ROUNDDOWN(AD449,0)),1),_Esperanzas!$R$5:$S$18,2,TRUE),0),0),12)</f>
        <v>15</v>
      </c>
      <c r="AF449" s="25">
        <f t="shared" si="59"/>
        <v>105.70000002384187</v>
      </c>
      <c r="AG449" s="25">
        <f>AG448+(AG455-AG445)/10</f>
        <v>1.516666674613953</v>
      </c>
      <c r="AH449" s="31">
        <f>IFERROR(ROUND((ROUNDDOWN(AG449,0)*12)+IFERROR(VLOOKUP(ROUND(AG449-(ROUNDDOWN(AG449,0)),1),_Esperanzas!$R$5:$S$18,2,TRUE),0),0),12)</f>
        <v>18</v>
      </c>
      <c r="AI449" s="26">
        <f t="shared" si="60"/>
        <v>105.91666667461396</v>
      </c>
    </row>
    <row r="450" spans="8:35" x14ac:dyDescent="0.25">
      <c r="H450" s="30">
        <f t="shared" si="55"/>
        <v>104.5</v>
      </c>
      <c r="I450" s="28">
        <f>I449+(I455-I445)/10</f>
        <v>1.6666666865348818</v>
      </c>
      <c r="J450" s="32">
        <f>IFERROR(ROUND((ROUNDDOWN(I450,0)*12)+IFERROR(VLOOKUP(ROUND(I450-(ROUNDDOWN(I450,0)),1),_Esperanzas!$R$5:$S$18,2,TRUE),0),0),12)</f>
        <v>20</v>
      </c>
      <c r="K450" s="28">
        <f t="shared" si="58"/>
        <v>106.16666668653488</v>
      </c>
      <c r="L450" s="28">
        <f>L449+(L455-L445)/10</f>
        <v>1.9999999403953546</v>
      </c>
      <c r="M450" s="32">
        <f>IFERROR(ROUND((ROUNDDOWN(L450,0)*12)+IFERROR(VLOOKUP(ROUND(L450-(ROUNDDOWN(L450,0)),1),_Esperanzas!$R$5:$S$18,2,TRUE),0),0),12)</f>
        <v>24</v>
      </c>
      <c r="N450" s="28">
        <f t="shared" si="57"/>
        <v>106.49999994039536</v>
      </c>
      <c r="AC450" s="30">
        <f t="shared" si="56"/>
        <v>104.5</v>
      </c>
      <c r="AD450" s="28">
        <f>AD449+(AD455-AD445)/10</f>
        <v>1.2916666865348818</v>
      </c>
      <c r="AE450" s="32">
        <f>IFERROR(ROUND((ROUNDDOWN(AD450,0)*12)+IFERROR(VLOOKUP(ROUND(AD450-(ROUNDDOWN(AD450,0)),1),_Esperanzas!$R$5:$S$18,2,TRUE),0),0),12)</f>
        <v>15</v>
      </c>
      <c r="AF450" s="28">
        <f t="shared" si="59"/>
        <v>105.79166668653488</v>
      </c>
      <c r="AG450" s="28">
        <f>AG449+(AG455-AG445)/10</f>
        <v>1.5000000000000004</v>
      </c>
      <c r="AH450" s="32">
        <f>IFERROR(ROUND((ROUNDDOWN(AG450,0)*12)+IFERROR(VLOOKUP(ROUND(AG450-(ROUNDDOWN(AG450,0)),1),_Esperanzas!$R$5:$S$18,2,TRUE),0),0),12)</f>
        <v>18</v>
      </c>
      <c r="AI450" s="28">
        <f t="shared" si="60"/>
        <v>106</v>
      </c>
    </row>
    <row r="451" spans="8:35" x14ac:dyDescent="0.25">
      <c r="H451" s="29">
        <f t="shared" si="55"/>
        <v>104.6</v>
      </c>
      <c r="I451" s="25">
        <f>I450+(I455-I445)/10</f>
        <v>1.6500000238418582</v>
      </c>
      <c r="J451" s="31">
        <f>IFERROR(ROUND((ROUNDDOWN(I451,0)*12)+IFERROR(VLOOKUP(ROUND(I451-(ROUNDDOWN(I451,0)),1),_Esperanzas!$R$5:$S$18,2,TRUE),0),0),12)</f>
        <v>20</v>
      </c>
      <c r="K451" s="25">
        <f t="shared" si="58"/>
        <v>106.25000002384185</v>
      </c>
      <c r="L451" s="25">
        <f>L450+(L455-L445)/10</f>
        <v>1.9833332777023309</v>
      </c>
      <c r="M451" s="31">
        <f>IFERROR(ROUND((ROUNDDOWN(L451,0)*12)+IFERROR(VLOOKUP(ROUND(L451-(ROUNDDOWN(L451,0)),1),_Esperanzas!$R$5:$S$18,2,TRUE),0),0),12)</f>
        <v>24</v>
      </c>
      <c r="N451" s="26">
        <f t="shared" si="57"/>
        <v>106.58333327770232</v>
      </c>
      <c r="AC451" s="29">
        <f t="shared" si="56"/>
        <v>104.6</v>
      </c>
      <c r="AD451" s="25">
        <f>AD450+(AD455-AD445)/10</f>
        <v>1.2833333492279055</v>
      </c>
      <c r="AE451" s="31">
        <f>IFERROR(ROUND((ROUNDDOWN(AD451,0)*12)+IFERROR(VLOOKUP(ROUND(AD451-(ROUNDDOWN(AD451,0)),1),_Esperanzas!$R$5:$S$18,2,TRUE),0),0),12)</f>
        <v>15</v>
      </c>
      <c r="AF451" s="25">
        <f t="shared" si="59"/>
        <v>105.8833333492279</v>
      </c>
      <c r="AG451" s="25">
        <f>AG450+(AG455-AG445)/10</f>
        <v>1.4833333253860479</v>
      </c>
      <c r="AH451" s="31">
        <f>IFERROR(ROUND((ROUNDDOWN(AG451,0)*12)+IFERROR(VLOOKUP(ROUND(AG451-(ROUNDDOWN(AG451,0)),1),_Esperanzas!$R$5:$S$18,2,TRUE),0),0),12)</f>
        <v>18</v>
      </c>
      <c r="AI451" s="26">
        <f t="shared" si="60"/>
        <v>106.08333332538604</v>
      </c>
    </row>
    <row r="452" spans="8:35" x14ac:dyDescent="0.25">
      <c r="H452" s="30">
        <f t="shared" si="55"/>
        <v>104.7</v>
      </c>
      <c r="I452" s="28">
        <f>I451+(I455-I445)/10</f>
        <v>1.6333333611488345</v>
      </c>
      <c r="J452" s="32">
        <f>IFERROR(ROUND((ROUNDDOWN(I452,0)*12)+IFERROR(VLOOKUP(ROUND(I452-(ROUNDDOWN(I452,0)),1),_Esperanzas!$R$5:$S$18,2,TRUE),0),0),12)</f>
        <v>19</v>
      </c>
      <c r="K452" s="28">
        <f t="shared" si="58"/>
        <v>106.33333336114883</v>
      </c>
      <c r="L452" s="28">
        <f>L451+(L455-L445)/10</f>
        <v>1.9666666150093073</v>
      </c>
      <c r="M452" s="32">
        <f>IFERROR(ROUND((ROUNDDOWN(L452,0)*12)+IFERROR(VLOOKUP(ROUND(L452-(ROUNDDOWN(L452,0)),1),_Esperanzas!$R$5:$S$18,2,TRUE),0),0),12)</f>
        <v>24</v>
      </c>
      <c r="N452" s="28">
        <f t="shared" si="57"/>
        <v>106.66666661500931</v>
      </c>
      <c r="AC452" s="30">
        <f t="shared" si="56"/>
        <v>104.7</v>
      </c>
      <c r="AD452" s="28">
        <f>AD451+(AD455-AD445)/10</f>
        <v>1.2750000119209293</v>
      </c>
      <c r="AE452" s="32">
        <f>IFERROR(ROUND((ROUNDDOWN(AD452,0)*12)+IFERROR(VLOOKUP(ROUND(AD452-(ROUNDDOWN(AD452,0)),1),_Esperanzas!$R$5:$S$18,2,TRUE),0),0),12)</f>
        <v>15</v>
      </c>
      <c r="AF452" s="28">
        <f t="shared" si="59"/>
        <v>105.97500001192093</v>
      </c>
      <c r="AG452" s="28">
        <f>AG451+(AG455-AG445)/10</f>
        <v>1.4666666507720953</v>
      </c>
      <c r="AH452" s="32">
        <f>IFERROR(ROUND((ROUNDDOWN(AG452,0)*12)+IFERROR(VLOOKUP(ROUND(AG452-(ROUNDDOWN(AG452,0)),1),_Esperanzas!$R$5:$S$18,2,TRUE),0),0),12)</f>
        <v>18</v>
      </c>
      <c r="AI452" s="28">
        <f t="shared" si="60"/>
        <v>106.1666666507721</v>
      </c>
    </row>
    <row r="453" spans="8:35" x14ac:dyDescent="0.25">
      <c r="H453" s="29">
        <f t="shared" si="55"/>
        <v>104.8</v>
      </c>
      <c r="I453" s="25">
        <f>I452+(I455-I445)/10</f>
        <v>1.6166666984558109</v>
      </c>
      <c r="J453" s="31">
        <f>IFERROR(ROUND((ROUNDDOWN(I453,0)*12)+IFERROR(VLOOKUP(ROUND(I453-(ROUNDDOWN(I453,0)),1),_Esperanzas!$R$5:$S$18,2,TRUE),0),0),12)</f>
        <v>19</v>
      </c>
      <c r="K453" s="25">
        <f t="shared" si="58"/>
        <v>106.41666669845581</v>
      </c>
      <c r="L453" s="25">
        <f>L452+(L455-L445)/10</f>
        <v>1.9499999523162836</v>
      </c>
      <c r="M453" s="31">
        <f>IFERROR(ROUND((ROUNDDOWN(L453,0)*12)+IFERROR(VLOOKUP(ROUND(L453-(ROUNDDOWN(L453,0)),1),_Esperanzas!$R$5:$S$18,2,TRUE),0),0),12)</f>
        <v>22</v>
      </c>
      <c r="N453" s="26">
        <f t="shared" si="57"/>
        <v>106.74999995231629</v>
      </c>
      <c r="AC453" s="29">
        <f t="shared" si="56"/>
        <v>104.8</v>
      </c>
      <c r="AD453" s="25">
        <f>AD452+(AD455-AD445)/10</f>
        <v>1.266666674613953</v>
      </c>
      <c r="AE453" s="31">
        <f>IFERROR(ROUND((ROUNDDOWN(AD453,0)*12)+IFERROR(VLOOKUP(ROUND(AD453-(ROUNDDOWN(AD453,0)),1),_Esperanzas!$R$5:$S$18,2,TRUE),0),0),12)</f>
        <v>15</v>
      </c>
      <c r="AF453" s="25">
        <f t="shared" si="59"/>
        <v>106.06666667461396</v>
      </c>
      <c r="AG453" s="25">
        <f>AG452+(AG455-AG445)/10</f>
        <v>1.4499999761581428</v>
      </c>
      <c r="AH453" s="31">
        <f>IFERROR(ROUND((ROUNDDOWN(AG453,0)*12)+IFERROR(VLOOKUP(ROUND(AG453-(ROUNDDOWN(AG453,0)),1),_Esperanzas!$R$5:$S$18,2,TRUE),0),0),12)</f>
        <v>16</v>
      </c>
      <c r="AI453" s="26">
        <f t="shared" si="60"/>
        <v>106.24999997615814</v>
      </c>
    </row>
    <row r="454" spans="8:35" x14ac:dyDescent="0.25">
      <c r="H454" s="30">
        <f t="shared" si="55"/>
        <v>104.9</v>
      </c>
      <c r="I454" s="28">
        <f>I453+(I455-I445)/10</f>
        <v>1.6000000357627873</v>
      </c>
      <c r="J454" s="32">
        <f>IFERROR(ROUND((ROUNDDOWN(I454,0)*12)+IFERROR(VLOOKUP(ROUND(I454-(ROUNDDOWN(I454,0)),1),_Esperanzas!$R$5:$S$18,2,TRUE),0),0),12)</f>
        <v>19</v>
      </c>
      <c r="K454" s="28">
        <f t="shared" si="58"/>
        <v>106.5000000357628</v>
      </c>
      <c r="L454" s="28">
        <f>L453+(L455-L445)/10</f>
        <v>1.93333328962326</v>
      </c>
      <c r="M454" s="32">
        <f>IFERROR(ROUND((ROUNDDOWN(L454,0)*12)+IFERROR(VLOOKUP(ROUND(L454-(ROUNDDOWN(L454,0)),1),_Esperanzas!$R$5:$S$18,2,TRUE),0),0),12)</f>
        <v>22</v>
      </c>
      <c r="N454" s="28">
        <f t="shared" si="57"/>
        <v>106.83333328962327</v>
      </c>
      <c r="AC454" s="30">
        <f t="shared" si="56"/>
        <v>104.9</v>
      </c>
      <c r="AD454" s="28">
        <f>AD453+(AD455-AD445)/10</f>
        <v>1.2583333373069767</v>
      </c>
      <c r="AE454" s="32">
        <f>IFERROR(ROUND((ROUNDDOWN(AD454,0)*12)+IFERROR(VLOOKUP(ROUND(AD454-(ROUNDDOWN(AD454,0)),1),_Esperanzas!$R$5:$S$18,2,TRUE),0),0),12)</f>
        <v>15</v>
      </c>
      <c r="AF454" s="28">
        <f t="shared" si="59"/>
        <v>106.15833333730698</v>
      </c>
      <c r="AG454" s="28">
        <f>AG453+(AG455-AG445)/10</f>
        <v>1.4333333015441903</v>
      </c>
      <c r="AH454" s="32">
        <f>IFERROR(ROUND((ROUNDDOWN(AG454,0)*12)+IFERROR(VLOOKUP(ROUND(AG454-(ROUNDDOWN(AG454,0)),1),_Esperanzas!$R$5:$S$18,2,TRUE),0),0),12)</f>
        <v>16</v>
      </c>
      <c r="AI454" s="28">
        <f t="shared" si="60"/>
        <v>106.3333333015442</v>
      </c>
    </row>
    <row r="455" spans="8:35" x14ac:dyDescent="0.25">
      <c r="H455" s="29">
        <f t="shared" ref="H455:H505" si="61">ROUND(H454+0.1,1)</f>
        <v>105</v>
      </c>
      <c r="I455" s="25">
        <f>VLOOKUP($H455,$B$5:$F$55,2,0)</f>
        <v>1.5833333730697632</v>
      </c>
      <c r="J455" s="31">
        <f>IFERROR(ROUND((ROUNDDOWN(I455,0)*12)+IFERROR(VLOOKUP(ROUND(I455-(ROUNDDOWN(I455,0)),1),_Esperanzas!$R$5:$S$18,2,TRUE),0),0),12)</f>
        <v>19</v>
      </c>
      <c r="K455" s="25">
        <f t="shared" si="58"/>
        <v>106.58333337306976</v>
      </c>
      <c r="L455" s="25">
        <f>VLOOKUP($H455,$B$5:$F$55,4,0)</f>
        <v>1.9166666269302368</v>
      </c>
      <c r="M455" s="31">
        <f>IFERROR(ROUND((ROUNDDOWN(L455,0)*12)+IFERROR(VLOOKUP(ROUND(L455-(ROUNDDOWN(L455,0)),1),_Esperanzas!$R$5:$S$18,2,TRUE),0),0),12)</f>
        <v>22</v>
      </c>
      <c r="N455" s="26">
        <f t="shared" si="57"/>
        <v>106.91666662693024</v>
      </c>
      <c r="AC455" s="29">
        <f t="shared" ref="AC455:AC505" si="62">ROUND(AC454+0.1,1)</f>
        <v>105</v>
      </c>
      <c r="AD455" s="25">
        <f>VLOOKUP($AC455,$W$5:$AA$55,2,0)</f>
        <v>1.25</v>
      </c>
      <c r="AE455" s="31">
        <f>IFERROR(ROUND((ROUNDDOWN(AD455,0)*12)+IFERROR(VLOOKUP(ROUND(AD455-(ROUNDDOWN(AD455,0)),1),_Esperanzas!$R$5:$S$18,2,TRUE),0),0),12)</f>
        <v>15</v>
      </c>
      <c r="AF455" s="25">
        <f t="shared" si="59"/>
        <v>106.25</v>
      </c>
      <c r="AG455" s="25">
        <f>VLOOKUP($AC455,$W$5:$AA$55,4,0)</f>
        <v>1.4166666269302368</v>
      </c>
      <c r="AH455" s="31">
        <f>IFERROR(ROUND((ROUNDDOWN(AG455,0)*12)+IFERROR(VLOOKUP(ROUND(AG455-(ROUNDDOWN(AG455,0)),1),_Esperanzas!$R$5:$S$18,2,TRUE),0),0),12)</f>
        <v>16</v>
      </c>
      <c r="AI455" s="26">
        <f t="shared" si="60"/>
        <v>106.41666662693024</v>
      </c>
    </row>
    <row r="456" spans="8:35" x14ac:dyDescent="0.25">
      <c r="H456" s="30">
        <f t="shared" si="61"/>
        <v>105.1</v>
      </c>
      <c r="I456" s="28">
        <f>I455+(I465-I455)/10</f>
        <v>1.5666666984558106</v>
      </c>
      <c r="J456" s="32">
        <f>IFERROR(ROUND((ROUNDDOWN(I456,0)*12)+IFERROR(VLOOKUP(ROUND(I456-(ROUNDDOWN(I456,0)),1),_Esperanzas!$R$5:$S$18,2,TRUE),0),0),12)</f>
        <v>19</v>
      </c>
      <c r="K456" s="28">
        <f t="shared" si="58"/>
        <v>106.6666666984558</v>
      </c>
      <c r="L456" s="28">
        <f>L455+(L465-L455)/10</f>
        <v>1.8916666269302369</v>
      </c>
      <c r="M456" s="32">
        <f>IFERROR(ROUND((ROUNDDOWN(L456,0)*12)+IFERROR(VLOOKUP(ROUND(L456-(ROUNDDOWN(L456,0)),1),_Esperanzas!$R$5:$S$18,2,TRUE),0),0),12)</f>
        <v>22</v>
      </c>
      <c r="N456" s="28">
        <f t="shared" si="57"/>
        <v>106.99166662693023</v>
      </c>
      <c r="AC456" s="30">
        <f t="shared" si="62"/>
        <v>105.1</v>
      </c>
      <c r="AD456" s="28">
        <f>AD455+(AD465-AD455)/10</f>
        <v>1.2333333373069764</v>
      </c>
      <c r="AE456" s="32">
        <f>IFERROR(ROUND((ROUNDDOWN(AD456,0)*12)+IFERROR(VLOOKUP(ROUND(AD456-(ROUNDDOWN(AD456,0)),1),_Esperanzas!$R$5:$S$18,2,TRUE),0),0),12)</f>
        <v>14</v>
      </c>
      <c r="AF456" s="28">
        <f t="shared" si="59"/>
        <v>106.33333333730697</v>
      </c>
      <c r="AG456" s="28">
        <f>AG455+(AG465-AG455)/10</f>
        <v>1.4083333015441895</v>
      </c>
      <c r="AH456" s="32">
        <f>IFERROR(ROUND((ROUNDDOWN(AG456,0)*12)+IFERROR(VLOOKUP(ROUND(AG456-(ROUNDDOWN(AG456,0)),1),_Esperanzas!$R$5:$S$18,2,TRUE),0),0),12)</f>
        <v>16</v>
      </c>
      <c r="AI456" s="28">
        <f t="shared" si="60"/>
        <v>106.50833330154418</v>
      </c>
    </row>
    <row r="457" spans="8:35" x14ac:dyDescent="0.25">
      <c r="H457" s="29">
        <f t="shared" si="61"/>
        <v>105.2</v>
      </c>
      <c r="I457" s="25">
        <f>I456+(I465-I455)/10</f>
        <v>1.5500000238418581</v>
      </c>
      <c r="J457" s="31">
        <f>IFERROR(ROUND((ROUNDDOWN(I457,0)*12)+IFERROR(VLOOKUP(ROUND(I457-(ROUNDDOWN(I457,0)),1),_Esperanzas!$R$5:$S$18,2,TRUE),0),0),12)</f>
        <v>19</v>
      </c>
      <c r="K457" s="25">
        <f t="shared" si="58"/>
        <v>106.75000002384186</v>
      </c>
      <c r="L457" s="25">
        <f>L456+(L465-L455)/10</f>
        <v>1.866666626930237</v>
      </c>
      <c r="M457" s="31">
        <f>IFERROR(ROUND((ROUNDDOWN(L457,0)*12)+IFERROR(VLOOKUP(ROUND(L457-(ROUNDDOWN(L457,0)),1),_Esperanzas!$R$5:$S$18,2,TRUE),0),0),12)</f>
        <v>22</v>
      </c>
      <c r="N457" s="26">
        <f t="shared" ref="N457:N505" si="63">L457+H457</f>
        <v>107.06666662693024</v>
      </c>
      <c r="AC457" s="29">
        <f t="shared" si="62"/>
        <v>105.2</v>
      </c>
      <c r="AD457" s="25">
        <f>AD456+(AD465-AD455)/10</f>
        <v>1.2166666746139527</v>
      </c>
      <c r="AE457" s="31">
        <f>IFERROR(ROUND((ROUNDDOWN(AD457,0)*12)+IFERROR(VLOOKUP(ROUND(AD457-(ROUNDDOWN(AD457,0)),1),_Esperanzas!$R$5:$S$18,2,TRUE),0),0),12)</f>
        <v>14</v>
      </c>
      <c r="AF457" s="25">
        <f t="shared" si="59"/>
        <v>106.41666667461395</v>
      </c>
      <c r="AG457" s="25">
        <f>AG456+(AG465-AG455)/10</f>
        <v>1.3999999761581421</v>
      </c>
      <c r="AH457" s="31">
        <f>IFERROR(ROUND((ROUNDDOWN(AG457,0)*12)+IFERROR(VLOOKUP(ROUND(AG457-(ROUNDDOWN(AG457,0)),1),_Esperanzas!$R$5:$S$18,2,TRUE),0),0),12)</f>
        <v>16</v>
      </c>
      <c r="AI457" s="26">
        <f t="shared" si="60"/>
        <v>106.59999997615814</v>
      </c>
    </row>
    <row r="458" spans="8:35" x14ac:dyDescent="0.25">
      <c r="H458" s="30">
        <f t="shared" si="61"/>
        <v>105.3</v>
      </c>
      <c r="I458" s="28">
        <f>I457+(I465-I455)/10</f>
        <v>1.5333333492279055</v>
      </c>
      <c r="J458" s="32">
        <f>IFERROR(ROUND((ROUNDDOWN(I458,0)*12)+IFERROR(VLOOKUP(ROUND(I458-(ROUNDDOWN(I458,0)),1),_Esperanzas!$R$5:$S$18,2,TRUE),0),0),12)</f>
        <v>18</v>
      </c>
      <c r="K458" s="28">
        <f t="shared" si="58"/>
        <v>106.8333333492279</v>
      </c>
      <c r="L458" s="28">
        <f>L457+(L465-L455)/10</f>
        <v>1.8416666269302371</v>
      </c>
      <c r="M458" s="32">
        <f>IFERROR(ROUND((ROUNDDOWN(L458,0)*12)+IFERROR(VLOOKUP(ROUND(L458-(ROUNDDOWN(L458,0)),1),_Esperanzas!$R$5:$S$18,2,TRUE),0),0),12)</f>
        <v>21</v>
      </c>
      <c r="N458" s="28">
        <f t="shared" si="63"/>
        <v>107.14166662693023</v>
      </c>
      <c r="AC458" s="30">
        <f t="shared" si="62"/>
        <v>105.3</v>
      </c>
      <c r="AD458" s="28">
        <f>AD457+(AD465-AD455)/10</f>
        <v>1.2000000119209291</v>
      </c>
      <c r="AE458" s="32">
        <f>IFERROR(ROUND((ROUNDDOWN(AD458,0)*12)+IFERROR(VLOOKUP(ROUND(AD458-(ROUNDDOWN(AD458,0)),1),_Esperanzas!$R$5:$S$18,2,TRUE),0),0),12)</f>
        <v>14</v>
      </c>
      <c r="AF458" s="28">
        <f t="shared" si="59"/>
        <v>106.50000001192093</v>
      </c>
      <c r="AG458" s="28">
        <f>AG457+(AG465-AG455)/10</f>
        <v>1.3916666507720947</v>
      </c>
      <c r="AH458" s="32">
        <f>IFERROR(ROUND((ROUNDDOWN(AG458,0)*12)+IFERROR(VLOOKUP(ROUND(AG458-(ROUNDDOWN(AG458,0)),1),_Esperanzas!$R$5:$S$18,2,TRUE),0),0),12)</f>
        <v>16</v>
      </c>
      <c r="AI458" s="28">
        <f t="shared" si="60"/>
        <v>106.69166665077209</v>
      </c>
    </row>
    <row r="459" spans="8:35" x14ac:dyDescent="0.25">
      <c r="H459" s="29">
        <f t="shared" si="61"/>
        <v>105.4</v>
      </c>
      <c r="I459" s="25">
        <f>I458+(I465-I455)/10</f>
        <v>1.516666674613953</v>
      </c>
      <c r="J459" s="31">
        <f>IFERROR(ROUND((ROUNDDOWN(I459,0)*12)+IFERROR(VLOOKUP(ROUND(I459-(ROUNDDOWN(I459,0)),1),_Esperanzas!$R$5:$S$18,2,TRUE),0),0),12)</f>
        <v>18</v>
      </c>
      <c r="K459" s="25">
        <f t="shared" si="58"/>
        <v>106.91666667461396</v>
      </c>
      <c r="L459" s="25">
        <f>L458+(L465-L455)/10</f>
        <v>1.8166666269302372</v>
      </c>
      <c r="M459" s="31">
        <f>IFERROR(ROUND((ROUNDDOWN(L459,0)*12)+IFERROR(VLOOKUP(ROUND(L459-(ROUNDDOWN(L459,0)),1),_Esperanzas!$R$5:$S$18,2,TRUE),0),0),12)</f>
        <v>21</v>
      </c>
      <c r="N459" s="26">
        <f t="shared" si="63"/>
        <v>107.21666662693025</v>
      </c>
      <c r="AC459" s="29">
        <f t="shared" si="62"/>
        <v>105.4</v>
      </c>
      <c r="AD459" s="25">
        <f>AD458+(AD465-AD455)/10</f>
        <v>1.1833333492279055</v>
      </c>
      <c r="AE459" s="31">
        <f>IFERROR(ROUND((ROUNDDOWN(AD459,0)*12)+IFERROR(VLOOKUP(ROUND(AD459-(ROUNDDOWN(AD459,0)),1),_Esperanzas!$R$5:$S$18,2,TRUE),0),0),12)</f>
        <v>14</v>
      </c>
      <c r="AF459" s="25">
        <f t="shared" si="59"/>
        <v>106.58333334922791</v>
      </c>
      <c r="AG459" s="25">
        <f>AG458+(AG465-AG455)/10</f>
        <v>1.3833333253860474</v>
      </c>
      <c r="AH459" s="31">
        <f>IFERROR(ROUND((ROUNDDOWN(AG459,0)*12)+IFERROR(VLOOKUP(ROUND(AG459-(ROUNDDOWN(AG459,0)),1),_Esperanzas!$R$5:$S$18,2,TRUE),0),0),12)</f>
        <v>16</v>
      </c>
      <c r="AI459" s="26">
        <f t="shared" si="60"/>
        <v>106.78333332538605</v>
      </c>
    </row>
    <row r="460" spans="8:35" x14ac:dyDescent="0.25">
      <c r="H460" s="30">
        <f t="shared" si="61"/>
        <v>105.5</v>
      </c>
      <c r="I460" s="28">
        <f>I459+(I465-I455)/10</f>
        <v>1.5000000000000004</v>
      </c>
      <c r="J460" s="32">
        <f>IFERROR(ROUND((ROUNDDOWN(I460,0)*12)+IFERROR(VLOOKUP(ROUND(I460-(ROUNDDOWN(I460,0)),1),_Esperanzas!$R$5:$S$18,2,TRUE),0),0),12)</f>
        <v>18</v>
      </c>
      <c r="K460" s="28">
        <f t="shared" si="58"/>
        <v>107</v>
      </c>
      <c r="L460" s="28">
        <f>L459+(L465-L455)/10</f>
        <v>1.7916666269302373</v>
      </c>
      <c r="M460" s="32">
        <f>IFERROR(ROUND((ROUNDDOWN(L460,0)*12)+IFERROR(VLOOKUP(ROUND(L460-(ROUNDDOWN(L460,0)),1),_Esperanzas!$R$5:$S$18,2,TRUE),0),0),12)</f>
        <v>21</v>
      </c>
      <c r="N460" s="28">
        <f t="shared" si="63"/>
        <v>107.29166662693024</v>
      </c>
      <c r="AC460" s="30">
        <f t="shared" si="62"/>
        <v>105.5</v>
      </c>
      <c r="AD460" s="28">
        <f>AD459+(AD465-AD455)/10</f>
        <v>1.1666666865348818</v>
      </c>
      <c r="AE460" s="32">
        <f>IFERROR(ROUND((ROUNDDOWN(AD460,0)*12)+IFERROR(VLOOKUP(ROUND(AD460-(ROUNDDOWN(AD460,0)),1),_Esperanzas!$R$5:$S$18,2,TRUE),0),0),12)</f>
        <v>14</v>
      </c>
      <c r="AF460" s="28">
        <f t="shared" si="59"/>
        <v>106.66666668653488</v>
      </c>
      <c r="AG460" s="28">
        <f>AG459+(AG465-AG455)/10</f>
        <v>1.375</v>
      </c>
      <c r="AH460" s="32">
        <f>IFERROR(ROUND((ROUNDDOWN(AG460,0)*12)+IFERROR(VLOOKUP(ROUND(AG460-(ROUNDDOWN(AG460,0)),1),_Esperanzas!$R$5:$S$18,2,TRUE),0),0),12)</f>
        <v>16</v>
      </c>
      <c r="AI460" s="28">
        <f t="shared" si="60"/>
        <v>106.875</v>
      </c>
    </row>
    <row r="461" spans="8:35" x14ac:dyDescent="0.25">
      <c r="H461" s="29">
        <f t="shared" si="61"/>
        <v>105.6</v>
      </c>
      <c r="I461" s="25">
        <f>I460+(I465-I455)/10</f>
        <v>1.4833333253860479</v>
      </c>
      <c r="J461" s="31">
        <f>IFERROR(ROUND((ROUNDDOWN(I461,0)*12)+IFERROR(VLOOKUP(ROUND(I461-(ROUNDDOWN(I461,0)),1),_Esperanzas!$R$5:$S$18,2,TRUE),0),0),12)</f>
        <v>18</v>
      </c>
      <c r="K461" s="25">
        <f t="shared" si="58"/>
        <v>107.08333332538604</v>
      </c>
      <c r="L461" s="25">
        <f>L460+(L465-L455)/10</f>
        <v>1.7666666269302373</v>
      </c>
      <c r="M461" s="31">
        <f>IFERROR(ROUND((ROUNDDOWN(L461,0)*12)+IFERROR(VLOOKUP(ROUND(L461-(ROUNDDOWN(L461,0)),1),_Esperanzas!$R$5:$S$18,2,TRUE),0),0),12)</f>
        <v>21</v>
      </c>
      <c r="N461" s="26">
        <f t="shared" si="63"/>
        <v>107.36666662693023</v>
      </c>
      <c r="AC461" s="29">
        <f t="shared" si="62"/>
        <v>105.6</v>
      </c>
      <c r="AD461" s="25">
        <f>AD460+(AD465-AD455)/10</f>
        <v>1.1500000238418582</v>
      </c>
      <c r="AE461" s="31">
        <f>IFERROR(ROUND((ROUNDDOWN(AD461,0)*12)+IFERROR(VLOOKUP(ROUND(AD461-(ROUNDDOWN(AD461,0)),1),_Esperanzas!$R$5:$S$18,2,TRUE),0),0),12)</f>
        <v>14</v>
      </c>
      <c r="AF461" s="25">
        <f t="shared" si="59"/>
        <v>106.75000002384185</v>
      </c>
      <c r="AG461" s="25">
        <f>AG460+(AG465-AG455)/10</f>
        <v>1.3666666746139526</v>
      </c>
      <c r="AH461" s="31">
        <f>IFERROR(ROUND((ROUNDDOWN(AG461,0)*12)+IFERROR(VLOOKUP(ROUND(AG461-(ROUNDDOWN(AG461,0)),1),_Esperanzas!$R$5:$S$18,2,TRUE),0),0),12)</f>
        <v>16</v>
      </c>
      <c r="AI461" s="26">
        <f t="shared" si="60"/>
        <v>106.96666667461395</v>
      </c>
    </row>
    <row r="462" spans="8:35" x14ac:dyDescent="0.25">
      <c r="H462" s="30">
        <f t="shared" si="61"/>
        <v>105.7</v>
      </c>
      <c r="I462" s="28">
        <f>I461+(I465-I455)/10</f>
        <v>1.4666666507720953</v>
      </c>
      <c r="J462" s="32">
        <f>IFERROR(ROUND((ROUNDDOWN(I462,0)*12)+IFERROR(VLOOKUP(ROUND(I462-(ROUNDDOWN(I462,0)),1),_Esperanzas!$R$5:$S$18,2,TRUE),0),0),12)</f>
        <v>18</v>
      </c>
      <c r="K462" s="28">
        <f t="shared" si="58"/>
        <v>107.1666666507721</v>
      </c>
      <c r="L462" s="28">
        <f>L461+(L465-L455)/10</f>
        <v>1.7416666269302374</v>
      </c>
      <c r="M462" s="32">
        <f>IFERROR(ROUND((ROUNDDOWN(L462,0)*12)+IFERROR(VLOOKUP(ROUND(L462-(ROUNDDOWN(L462,0)),1),_Esperanzas!$R$5:$S$18,2,TRUE),0),0),12)</f>
        <v>20</v>
      </c>
      <c r="N462" s="28">
        <f t="shared" si="63"/>
        <v>107.44166662693024</v>
      </c>
      <c r="AC462" s="30">
        <f t="shared" si="62"/>
        <v>105.7</v>
      </c>
      <c r="AD462" s="28">
        <f>AD461+(AD465-AD455)/10</f>
        <v>1.1333333611488345</v>
      </c>
      <c r="AE462" s="32">
        <f>IFERROR(ROUND((ROUNDDOWN(AD462,0)*12)+IFERROR(VLOOKUP(ROUND(AD462-(ROUNDDOWN(AD462,0)),1),_Esperanzas!$R$5:$S$18,2,TRUE),0),0),12)</f>
        <v>13</v>
      </c>
      <c r="AF462" s="28">
        <f t="shared" si="59"/>
        <v>106.83333336114883</v>
      </c>
      <c r="AG462" s="28">
        <f>AG461+(AG465-AG455)/10</f>
        <v>1.3583333492279053</v>
      </c>
      <c r="AH462" s="32">
        <f>IFERROR(ROUND((ROUNDDOWN(AG462,0)*12)+IFERROR(VLOOKUP(ROUND(AG462-(ROUNDDOWN(AG462,0)),1),_Esperanzas!$R$5:$S$18,2,TRUE),0),0),12)</f>
        <v>16</v>
      </c>
      <c r="AI462" s="28">
        <f t="shared" si="60"/>
        <v>107.05833334922791</v>
      </c>
    </row>
    <row r="463" spans="8:35" x14ac:dyDescent="0.25">
      <c r="H463" s="29">
        <f t="shared" si="61"/>
        <v>105.8</v>
      </c>
      <c r="I463" s="25">
        <f>I462+(I465-I455)/10</f>
        <v>1.4499999761581428</v>
      </c>
      <c r="J463" s="31">
        <f>IFERROR(ROUND((ROUNDDOWN(I463,0)*12)+IFERROR(VLOOKUP(ROUND(I463-(ROUNDDOWN(I463,0)),1),_Esperanzas!$R$5:$S$18,2,TRUE),0),0),12)</f>
        <v>16</v>
      </c>
      <c r="K463" s="25">
        <f t="shared" si="58"/>
        <v>107.24999997615814</v>
      </c>
      <c r="L463" s="25">
        <f>L462+(L465-L455)/10</f>
        <v>1.7166666269302375</v>
      </c>
      <c r="M463" s="31">
        <f>IFERROR(ROUND((ROUNDDOWN(L463,0)*12)+IFERROR(VLOOKUP(ROUND(L463-(ROUNDDOWN(L463,0)),1),_Esperanzas!$R$5:$S$18,2,TRUE),0),0),12)</f>
        <v>20</v>
      </c>
      <c r="N463" s="26">
        <f t="shared" si="63"/>
        <v>107.51666662693023</v>
      </c>
      <c r="AC463" s="29">
        <f t="shared" si="62"/>
        <v>105.8</v>
      </c>
      <c r="AD463" s="25">
        <f>AD462+(AD465-AD455)/10</f>
        <v>1.1166666984558109</v>
      </c>
      <c r="AE463" s="31">
        <f>IFERROR(ROUND((ROUNDDOWN(AD463,0)*12)+IFERROR(VLOOKUP(ROUND(AD463-(ROUNDDOWN(AD463,0)),1),_Esperanzas!$R$5:$S$18,2,TRUE),0),0),12)</f>
        <v>13</v>
      </c>
      <c r="AF463" s="25">
        <f t="shared" si="59"/>
        <v>106.91666669845581</v>
      </c>
      <c r="AG463" s="25">
        <f>AG462+(AG465-AG455)/10</f>
        <v>1.3500000238418579</v>
      </c>
      <c r="AH463" s="31">
        <f>IFERROR(ROUND((ROUNDDOWN(AG463,0)*12)+IFERROR(VLOOKUP(ROUND(AG463-(ROUNDDOWN(AG463,0)),1),_Esperanzas!$R$5:$S$18,2,TRUE),0),0),12)</f>
        <v>16</v>
      </c>
      <c r="AI463" s="26">
        <f t="shared" si="60"/>
        <v>107.15000002384186</v>
      </c>
    </row>
    <row r="464" spans="8:35" x14ac:dyDescent="0.25">
      <c r="H464" s="30">
        <f t="shared" si="61"/>
        <v>105.9</v>
      </c>
      <c r="I464" s="28">
        <f>I463+(I465-I455)/10</f>
        <v>1.4333333015441903</v>
      </c>
      <c r="J464" s="32">
        <f>IFERROR(ROUND((ROUNDDOWN(I464,0)*12)+IFERROR(VLOOKUP(ROUND(I464-(ROUNDDOWN(I464,0)),1),_Esperanzas!$R$5:$S$18,2,TRUE),0),0),12)</f>
        <v>16</v>
      </c>
      <c r="K464" s="28">
        <f t="shared" si="58"/>
        <v>107.3333333015442</v>
      </c>
      <c r="L464" s="28">
        <f>L463+(L465-L455)/10</f>
        <v>1.6916666269302376</v>
      </c>
      <c r="M464" s="32">
        <f>IFERROR(ROUND((ROUNDDOWN(L464,0)*12)+IFERROR(VLOOKUP(ROUND(L464-(ROUNDDOWN(L464,0)),1),_Esperanzas!$R$5:$S$18,2,TRUE),0),0),12)</f>
        <v>20</v>
      </c>
      <c r="N464" s="28">
        <f t="shared" si="63"/>
        <v>107.59166662693025</v>
      </c>
      <c r="AC464" s="30">
        <f t="shared" si="62"/>
        <v>105.9</v>
      </c>
      <c r="AD464" s="28">
        <f>AD463+(AD465-AD455)/10</f>
        <v>1.1000000357627873</v>
      </c>
      <c r="AE464" s="32">
        <f>IFERROR(ROUND((ROUNDDOWN(AD464,0)*12)+IFERROR(VLOOKUP(ROUND(AD464-(ROUNDDOWN(AD464,0)),1),_Esperanzas!$R$5:$S$18,2,TRUE),0),0),12)</f>
        <v>13</v>
      </c>
      <c r="AF464" s="28">
        <f t="shared" si="59"/>
        <v>107.0000000357628</v>
      </c>
      <c r="AG464" s="28">
        <f>AG463+(AG465-AG455)/10</f>
        <v>1.3416666984558105</v>
      </c>
      <c r="AH464" s="32">
        <f>IFERROR(ROUND((ROUNDDOWN(AG464,0)*12)+IFERROR(VLOOKUP(ROUND(AG464-(ROUNDDOWN(AG464,0)),1),_Esperanzas!$R$5:$S$18,2,TRUE),0),0),12)</f>
        <v>15</v>
      </c>
      <c r="AI464" s="28">
        <f t="shared" si="60"/>
        <v>107.24166669845582</v>
      </c>
    </row>
    <row r="465" spans="8:35" x14ac:dyDescent="0.25">
      <c r="H465" s="29">
        <f t="shared" si="61"/>
        <v>106</v>
      </c>
      <c r="I465" s="25">
        <f>VLOOKUP($H465,$B$5:$F$55,2,0)</f>
        <v>1.4166666269302368</v>
      </c>
      <c r="J465" s="31">
        <f>IFERROR(ROUND((ROUNDDOWN(I465,0)*12)+IFERROR(VLOOKUP(ROUND(I465-(ROUNDDOWN(I465,0)),1),_Esperanzas!$R$5:$S$18,2,TRUE),0),0),12)</f>
        <v>16</v>
      </c>
      <c r="K465" s="25">
        <f t="shared" si="58"/>
        <v>107.41666662693024</v>
      </c>
      <c r="L465" s="25">
        <f>VLOOKUP($H465,$B$5:$F$55,4,0)</f>
        <v>1.6666666269302368</v>
      </c>
      <c r="M465" s="31">
        <f>IFERROR(ROUND((ROUNDDOWN(L465,0)*12)+IFERROR(VLOOKUP(ROUND(L465-(ROUNDDOWN(L465,0)),1),_Esperanzas!$R$5:$S$18,2,TRUE),0),0),12)</f>
        <v>20</v>
      </c>
      <c r="N465" s="26">
        <f t="shared" si="63"/>
        <v>107.66666662693024</v>
      </c>
      <c r="AC465" s="29">
        <f t="shared" si="62"/>
        <v>106</v>
      </c>
      <c r="AD465" s="25">
        <f>VLOOKUP($AC465,$W$5:$AA$55,2,0)</f>
        <v>1.0833333730697632</v>
      </c>
      <c r="AE465" s="31">
        <f>IFERROR(ROUND((ROUNDDOWN(AD465,0)*12)+IFERROR(VLOOKUP(ROUND(AD465-(ROUNDDOWN(AD465,0)),1),_Esperanzas!$R$5:$S$18,2,TRUE),0),0),12)</f>
        <v>13</v>
      </c>
      <c r="AF465" s="25">
        <f t="shared" si="59"/>
        <v>107.08333337306976</v>
      </c>
      <c r="AG465" s="25">
        <f>VLOOKUP($AC465,$W$5:$AA$55,4,0)</f>
        <v>1.3333333730697632</v>
      </c>
      <c r="AH465" s="31">
        <f>IFERROR(ROUND((ROUNDDOWN(AG465,0)*12)+IFERROR(VLOOKUP(ROUND(AG465-(ROUNDDOWN(AG465,0)),1),_Esperanzas!$R$5:$S$18,2,TRUE),0),0),12)</f>
        <v>15</v>
      </c>
      <c r="AI465" s="26">
        <f t="shared" si="60"/>
        <v>107.33333337306976</v>
      </c>
    </row>
    <row r="466" spans="8:35" x14ac:dyDescent="0.25">
      <c r="H466" s="30">
        <f t="shared" si="61"/>
        <v>106.1</v>
      </c>
      <c r="I466" s="28">
        <f>I465+(I475-I465)/10</f>
        <v>1.4083333015441895</v>
      </c>
      <c r="J466" s="32">
        <f>IFERROR(ROUND((ROUNDDOWN(I466,0)*12)+IFERROR(VLOOKUP(ROUND(I466-(ROUNDDOWN(I466,0)),1),_Esperanzas!$R$5:$S$18,2,TRUE),0),0),12)</f>
        <v>16</v>
      </c>
      <c r="K466" s="28">
        <f t="shared" si="58"/>
        <v>107.50833330154418</v>
      </c>
      <c r="L466" s="28">
        <f>L465+(L475-L465)/10</f>
        <v>1.6499999642372132</v>
      </c>
      <c r="M466" s="32">
        <f>IFERROR(ROUND((ROUNDDOWN(L466,0)*12)+IFERROR(VLOOKUP(ROUND(L466-(ROUNDDOWN(L466,0)),1),_Esperanzas!$R$5:$S$18,2,TRUE),0),0),12)</f>
        <v>19</v>
      </c>
      <c r="N466" s="28">
        <f t="shared" si="63"/>
        <v>107.7499999642372</v>
      </c>
      <c r="AC466" s="30">
        <f t="shared" si="62"/>
        <v>106.1</v>
      </c>
      <c r="AD466" s="28">
        <f>AD465+(AD475-AD465)/10</f>
        <v>1.0750000357627869</v>
      </c>
      <c r="AE466" s="32">
        <f>IFERROR(ROUND((ROUNDDOWN(AD466,0)*12)+IFERROR(VLOOKUP(ROUND(AD466-(ROUNDDOWN(AD466,0)),1),_Esperanzas!$R$5:$S$18,2,TRUE),0),0),12)</f>
        <v>13</v>
      </c>
      <c r="AF466" s="28">
        <f t="shared" si="59"/>
        <v>107.17500003576278</v>
      </c>
      <c r="AG466" s="28">
        <f>AG465+(AG475-AG465)/10</f>
        <v>1.3166666984558106</v>
      </c>
      <c r="AH466" s="32">
        <f>IFERROR(ROUND((ROUNDDOWN(AG466,0)*12)+IFERROR(VLOOKUP(ROUND(AG466-(ROUNDDOWN(AG466,0)),1),_Esperanzas!$R$5:$S$18,2,TRUE),0),0),12)</f>
        <v>15</v>
      </c>
      <c r="AI466" s="28">
        <f t="shared" si="60"/>
        <v>107.4166666984558</v>
      </c>
    </row>
    <row r="467" spans="8:35" x14ac:dyDescent="0.25">
      <c r="H467" s="29">
        <f t="shared" si="61"/>
        <v>106.2</v>
      </c>
      <c r="I467" s="25">
        <f>I466+(I475-I465)/10</f>
        <v>1.3999999761581421</v>
      </c>
      <c r="J467" s="31">
        <f>IFERROR(ROUND((ROUNDDOWN(I467,0)*12)+IFERROR(VLOOKUP(ROUND(I467-(ROUNDDOWN(I467,0)),1),_Esperanzas!$R$5:$S$18,2,TRUE),0),0),12)</f>
        <v>16</v>
      </c>
      <c r="K467" s="25">
        <f t="shared" ref="K467:K505" si="64">I467+H467</f>
        <v>107.59999997615814</v>
      </c>
      <c r="L467" s="25">
        <f>L466+(L475-L465)/10</f>
        <v>1.6333333015441895</v>
      </c>
      <c r="M467" s="31">
        <f>IFERROR(ROUND((ROUNDDOWN(L467,0)*12)+IFERROR(VLOOKUP(ROUND(L467-(ROUNDDOWN(L467,0)),1),_Esperanzas!$R$5:$S$18,2,TRUE),0),0),12)</f>
        <v>19</v>
      </c>
      <c r="N467" s="26">
        <f t="shared" si="63"/>
        <v>107.83333330154419</v>
      </c>
      <c r="AC467" s="29">
        <f t="shared" si="62"/>
        <v>106.2</v>
      </c>
      <c r="AD467" s="25">
        <f>AD466+(AD475-AD465)/10</f>
        <v>1.0666666984558106</v>
      </c>
      <c r="AE467" s="31">
        <f>IFERROR(ROUND((ROUNDDOWN(AD467,0)*12)+IFERROR(VLOOKUP(ROUND(AD467-(ROUNDDOWN(AD467,0)),1),_Esperanzas!$R$5:$S$18,2,TRUE),0),0),12)</f>
        <v>13</v>
      </c>
      <c r="AF467" s="25">
        <f t="shared" ref="AF467:AF505" si="65">AD467+AC467</f>
        <v>107.26666669845581</v>
      </c>
      <c r="AG467" s="25">
        <f>AG466+(AG475-AG465)/10</f>
        <v>1.3000000238418581</v>
      </c>
      <c r="AH467" s="31">
        <f>IFERROR(ROUND((ROUNDDOWN(AG467,0)*12)+IFERROR(VLOOKUP(ROUND(AG467-(ROUNDDOWN(AG467,0)),1),_Esperanzas!$R$5:$S$18,2,TRUE),0),0),12)</f>
        <v>15</v>
      </c>
      <c r="AI467" s="26">
        <f t="shared" ref="AI467:AI505" si="66">AG467+AC467</f>
        <v>107.50000002384186</v>
      </c>
    </row>
    <row r="468" spans="8:35" x14ac:dyDescent="0.25">
      <c r="H468" s="30">
        <f t="shared" si="61"/>
        <v>106.3</v>
      </c>
      <c r="I468" s="28">
        <f>I467+(I475-I465)/10</f>
        <v>1.3916666507720947</v>
      </c>
      <c r="J468" s="32">
        <f>IFERROR(ROUND((ROUNDDOWN(I468,0)*12)+IFERROR(VLOOKUP(ROUND(I468-(ROUNDDOWN(I468,0)),1),_Esperanzas!$R$5:$S$18,2,TRUE),0),0),12)</f>
        <v>16</v>
      </c>
      <c r="K468" s="28">
        <f t="shared" si="64"/>
        <v>107.69166665077209</v>
      </c>
      <c r="L468" s="28">
        <f>L467+(L475-L465)/10</f>
        <v>1.6166666388511659</v>
      </c>
      <c r="M468" s="32">
        <f>IFERROR(ROUND((ROUNDDOWN(L468,0)*12)+IFERROR(VLOOKUP(ROUND(L468-(ROUNDDOWN(L468,0)),1),_Esperanzas!$R$5:$S$18,2,TRUE),0),0),12)</f>
        <v>19</v>
      </c>
      <c r="N468" s="28">
        <f t="shared" si="63"/>
        <v>107.91666663885117</v>
      </c>
      <c r="AC468" s="30">
        <f t="shared" si="62"/>
        <v>106.3</v>
      </c>
      <c r="AD468" s="28">
        <f>AD467+(AD475-AD465)/10</f>
        <v>1.0583333611488344</v>
      </c>
      <c r="AE468" s="32">
        <f>IFERROR(ROUND((ROUNDDOWN(AD468,0)*12)+IFERROR(VLOOKUP(ROUND(AD468-(ROUNDDOWN(AD468,0)),1),_Esperanzas!$R$5:$S$18,2,TRUE),0),0),12)</f>
        <v>13</v>
      </c>
      <c r="AF468" s="28">
        <f t="shared" si="65"/>
        <v>107.35833336114884</v>
      </c>
      <c r="AG468" s="28">
        <f>AG467+(AG475-AG465)/10</f>
        <v>1.2833333492279055</v>
      </c>
      <c r="AH468" s="32">
        <f>IFERROR(ROUND((ROUNDDOWN(AG468,0)*12)+IFERROR(VLOOKUP(ROUND(AG468-(ROUNDDOWN(AG468,0)),1),_Esperanzas!$R$5:$S$18,2,TRUE),0),0),12)</f>
        <v>15</v>
      </c>
      <c r="AI468" s="28">
        <f t="shared" si="66"/>
        <v>107.5833333492279</v>
      </c>
    </row>
    <row r="469" spans="8:35" x14ac:dyDescent="0.25">
      <c r="H469" s="29">
        <f t="shared" si="61"/>
        <v>106.4</v>
      </c>
      <c r="I469" s="25">
        <f>I468+(I475-I465)/10</f>
        <v>1.3833333253860474</v>
      </c>
      <c r="J469" s="31">
        <f>IFERROR(ROUND((ROUNDDOWN(I469,0)*12)+IFERROR(VLOOKUP(ROUND(I469-(ROUNDDOWN(I469,0)),1),_Esperanzas!$R$5:$S$18,2,TRUE),0),0),12)</f>
        <v>16</v>
      </c>
      <c r="K469" s="25">
        <f t="shared" si="64"/>
        <v>107.78333332538605</v>
      </c>
      <c r="L469" s="25">
        <f>L468+(L475-L465)/10</f>
        <v>1.5999999761581423</v>
      </c>
      <c r="M469" s="31">
        <f>IFERROR(ROUND((ROUNDDOWN(L469,0)*12)+IFERROR(VLOOKUP(ROUND(L469-(ROUNDDOWN(L469,0)),1),_Esperanzas!$R$5:$S$18,2,TRUE),0),0),12)</f>
        <v>19</v>
      </c>
      <c r="N469" s="26">
        <f t="shared" si="63"/>
        <v>107.99999997615815</v>
      </c>
      <c r="AC469" s="29">
        <f t="shared" si="62"/>
        <v>106.4</v>
      </c>
      <c r="AD469" s="25">
        <f>AD468+(AD475-AD465)/10</f>
        <v>1.0500000238418581</v>
      </c>
      <c r="AE469" s="31">
        <f>IFERROR(ROUND((ROUNDDOWN(AD469,0)*12)+IFERROR(VLOOKUP(ROUND(AD469-(ROUNDDOWN(AD469,0)),1),_Esperanzas!$R$5:$S$18,2,TRUE),0),0),12)</f>
        <v>13</v>
      </c>
      <c r="AF469" s="25">
        <f t="shared" si="65"/>
        <v>107.45000002384187</v>
      </c>
      <c r="AG469" s="25">
        <f>AG468+(AG475-AG465)/10</f>
        <v>1.266666674613953</v>
      </c>
      <c r="AH469" s="31">
        <f>IFERROR(ROUND((ROUNDDOWN(AG469,0)*12)+IFERROR(VLOOKUP(ROUND(AG469-(ROUNDDOWN(AG469,0)),1),_Esperanzas!$R$5:$S$18,2,TRUE),0),0),12)</f>
        <v>15</v>
      </c>
      <c r="AI469" s="26">
        <f t="shared" si="66"/>
        <v>107.66666667461396</v>
      </c>
    </row>
    <row r="470" spans="8:35" x14ac:dyDescent="0.25">
      <c r="H470" s="30">
        <f t="shared" si="61"/>
        <v>106.5</v>
      </c>
      <c r="I470" s="28">
        <f>I469+(I475-I465)/10</f>
        <v>1.375</v>
      </c>
      <c r="J470" s="32">
        <f>IFERROR(ROUND((ROUNDDOWN(I470,0)*12)+IFERROR(VLOOKUP(ROUND(I470-(ROUNDDOWN(I470,0)),1),_Esperanzas!$R$5:$S$18,2,TRUE),0),0),12)</f>
        <v>16</v>
      </c>
      <c r="K470" s="28">
        <f t="shared" si="64"/>
        <v>107.875</v>
      </c>
      <c r="L470" s="28">
        <f>L469+(L475-L465)/10</f>
        <v>1.5833333134651186</v>
      </c>
      <c r="M470" s="32">
        <f>IFERROR(ROUND((ROUNDDOWN(L470,0)*12)+IFERROR(VLOOKUP(ROUND(L470-(ROUNDDOWN(L470,0)),1),_Esperanzas!$R$5:$S$18,2,TRUE),0),0),12)</f>
        <v>19</v>
      </c>
      <c r="N470" s="28">
        <f t="shared" si="63"/>
        <v>108.08333331346512</v>
      </c>
      <c r="AC470" s="30">
        <f t="shared" si="62"/>
        <v>106.5</v>
      </c>
      <c r="AD470" s="28">
        <f>AD469+(AD475-AD465)/10</f>
        <v>1.0416666865348818</v>
      </c>
      <c r="AE470" s="32">
        <f>IFERROR(ROUND((ROUNDDOWN(AD470,0)*12)+IFERROR(VLOOKUP(ROUND(AD470-(ROUNDDOWN(AD470,0)),1),_Esperanzas!$R$5:$S$18,2,TRUE),0),0),12)</f>
        <v>12</v>
      </c>
      <c r="AF470" s="28">
        <f t="shared" si="65"/>
        <v>107.54166668653488</v>
      </c>
      <c r="AG470" s="28">
        <f>AG469+(AG475-AG465)/10</f>
        <v>1.2500000000000004</v>
      </c>
      <c r="AH470" s="32">
        <f>IFERROR(ROUND((ROUNDDOWN(AG470,0)*12)+IFERROR(VLOOKUP(ROUND(AG470-(ROUNDDOWN(AG470,0)),1),_Esperanzas!$R$5:$S$18,2,TRUE),0),0),12)</f>
        <v>15</v>
      </c>
      <c r="AI470" s="28">
        <f t="shared" si="66"/>
        <v>107.75</v>
      </c>
    </row>
    <row r="471" spans="8:35" x14ac:dyDescent="0.25">
      <c r="H471" s="29">
        <f t="shared" si="61"/>
        <v>106.6</v>
      </c>
      <c r="I471" s="25">
        <f>I470+(I475-I465)/10</f>
        <v>1.3666666746139526</v>
      </c>
      <c r="J471" s="31">
        <f>IFERROR(ROUND((ROUNDDOWN(I471,0)*12)+IFERROR(VLOOKUP(ROUND(I471-(ROUNDDOWN(I471,0)),1),_Esperanzas!$R$5:$S$18,2,TRUE),0),0),12)</f>
        <v>16</v>
      </c>
      <c r="K471" s="25">
        <f t="shared" si="64"/>
        <v>107.96666667461395</v>
      </c>
      <c r="L471" s="25">
        <f>L470+(L475-L465)/10</f>
        <v>1.566666650772095</v>
      </c>
      <c r="M471" s="31">
        <f>IFERROR(ROUND((ROUNDDOWN(L471,0)*12)+IFERROR(VLOOKUP(ROUND(L471-(ROUNDDOWN(L471,0)),1),_Esperanzas!$R$5:$S$18,2,TRUE),0),0),12)</f>
        <v>19</v>
      </c>
      <c r="N471" s="26">
        <f t="shared" si="63"/>
        <v>108.16666665077209</v>
      </c>
      <c r="AC471" s="29">
        <f t="shared" si="62"/>
        <v>106.6</v>
      </c>
      <c r="AD471" s="25">
        <f>AD470+(AD475-AD465)/10</f>
        <v>1.0333333492279055</v>
      </c>
      <c r="AE471" s="31">
        <f>IFERROR(ROUND((ROUNDDOWN(AD471,0)*12)+IFERROR(VLOOKUP(ROUND(AD471-(ROUNDDOWN(AD471,0)),1),_Esperanzas!$R$5:$S$18,2,TRUE),0),0),12)</f>
        <v>12</v>
      </c>
      <c r="AF471" s="25">
        <f t="shared" si="65"/>
        <v>107.6333333492279</v>
      </c>
      <c r="AG471" s="25">
        <f>AG470+(AG475-AG465)/10</f>
        <v>1.2333333253860479</v>
      </c>
      <c r="AH471" s="31">
        <f>IFERROR(ROUND((ROUNDDOWN(AG471,0)*12)+IFERROR(VLOOKUP(ROUND(AG471-(ROUNDDOWN(AG471,0)),1),_Esperanzas!$R$5:$S$18,2,TRUE),0),0),12)</f>
        <v>14</v>
      </c>
      <c r="AI471" s="26">
        <f t="shared" si="66"/>
        <v>107.83333332538604</v>
      </c>
    </row>
    <row r="472" spans="8:35" x14ac:dyDescent="0.25">
      <c r="H472" s="30">
        <f t="shared" si="61"/>
        <v>106.7</v>
      </c>
      <c r="I472" s="28">
        <f>I471+(I475-I465)/10</f>
        <v>1.3583333492279053</v>
      </c>
      <c r="J472" s="32">
        <f>IFERROR(ROUND((ROUNDDOWN(I472,0)*12)+IFERROR(VLOOKUP(ROUND(I472-(ROUNDDOWN(I472,0)),1),_Esperanzas!$R$5:$S$18,2,TRUE),0),0),12)</f>
        <v>16</v>
      </c>
      <c r="K472" s="28">
        <f t="shared" si="64"/>
        <v>108.05833334922791</v>
      </c>
      <c r="L472" s="28">
        <f>L471+(L475-L465)/10</f>
        <v>1.5499999880790714</v>
      </c>
      <c r="M472" s="32">
        <f>IFERROR(ROUND((ROUNDDOWN(L472,0)*12)+IFERROR(VLOOKUP(ROUND(L472-(ROUNDDOWN(L472,0)),1),_Esperanzas!$R$5:$S$18,2,TRUE),0),0),12)</f>
        <v>18</v>
      </c>
      <c r="N472" s="28">
        <f t="shared" si="63"/>
        <v>108.24999998807907</v>
      </c>
      <c r="AC472" s="30">
        <f t="shared" si="62"/>
        <v>106.7</v>
      </c>
      <c r="AD472" s="28">
        <f>AD471+(AD475-AD465)/10</f>
        <v>1.0250000119209293</v>
      </c>
      <c r="AE472" s="32">
        <f>IFERROR(ROUND((ROUNDDOWN(AD472,0)*12)+IFERROR(VLOOKUP(ROUND(AD472-(ROUNDDOWN(AD472,0)),1),_Esperanzas!$R$5:$S$18,2,TRUE),0),0),12)</f>
        <v>12</v>
      </c>
      <c r="AF472" s="28">
        <f t="shared" si="65"/>
        <v>107.72500001192093</v>
      </c>
      <c r="AG472" s="28">
        <f>AG471+(AG475-AG465)/10</f>
        <v>1.2166666507720953</v>
      </c>
      <c r="AH472" s="32">
        <f>IFERROR(ROUND((ROUNDDOWN(AG472,0)*12)+IFERROR(VLOOKUP(ROUND(AG472-(ROUNDDOWN(AG472,0)),1),_Esperanzas!$R$5:$S$18,2,TRUE),0),0),12)</f>
        <v>14</v>
      </c>
      <c r="AI472" s="28">
        <f t="shared" si="66"/>
        <v>107.9166666507721</v>
      </c>
    </row>
    <row r="473" spans="8:35" x14ac:dyDescent="0.25">
      <c r="H473" s="29">
        <f t="shared" si="61"/>
        <v>106.8</v>
      </c>
      <c r="I473" s="25">
        <f>I472+(I475-I465)/10</f>
        <v>1.3500000238418579</v>
      </c>
      <c r="J473" s="31">
        <f>IFERROR(ROUND((ROUNDDOWN(I473,0)*12)+IFERROR(VLOOKUP(ROUND(I473-(ROUNDDOWN(I473,0)),1),_Esperanzas!$R$5:$S$18,2,TRUE),0),0),12)</f>
        <v>16</v>
      </c>
      <c r="K473" s="25">
        <f t="shared" si="64"/>
        <v>108.15000002384186</v>
      </c>
      <c r="L473" s="25">
        <f>L472+(L475-L465)/10</f>
        <v>1.5333333253860477</v>
      </c>
      <c r="M473" s="31">
        <f>IFERROR(ROUND((ROUNDDOWN(L473,0)*12)+IFERROR(VLOOKUP(ROUND(L473-(ROUNDDOWN(L473,0)),1),_Esperanzas!$R$5:$S$18,2,TRUE),0),0),12)</f>
        <v>18</v>
      </c>
      <c r="N473" s="26">
        <f t="shared" si="63"/>
        <v>108.33333332538605</v>
      </c>
      <c r="AC473" s="29">
        <f t="shared" si="62"/>
        <v>106.8</v>
      </c>
      <c r="AD473" s="25">
        <f>AD472+(AD475-AD465)/10</f>
        <v>1.016666674613953</v>
      </c>
      <c r="AE473" s="31">
        <f>IFERROR(ROUND((ROUNDDOWN(AD473,0)*12)+IFERROR(VLOOKUP(ROUND(AD473-(ROUNDDOWN(AD473,0)),1),_Esperanzas!$R$5:$S$18,2,TRUE),0),0),12)</f>
        <v>12</v>
      </c>
      <c r="AF473" s="25">
        <f t="shared" si="65"/>
        <v>107.81666667461396</v>
      </c>
      <c r="AG473" s="25">
        <f>AG472+(AG475-AG465)/10</f>
        <v>1.1999999761581428</v>
      </c>
      <c r="AH473" s="31">
        <f>IFERROR(ROUND((ROUNDDOWN(AG473,0)*12)+IFERROR(VLOOKUP(ROUND(AG473-(ROUNDDOWN(AG473,0)),1),_Esperanzas!$R$5:$S$18,2,TRUE),0),0),12)</f>
        <v>14</v>
      </c>
      <c r="AI473" s="26">
        <f t="shared" si="66"/>
        <v>107.99999997615814</v>
      </c>
    </row>
    <row r="474" spans="8:35" x14ac:dyDescent="0.25">
      <c r="H474" s="30">
        <f t="shared" si="61"/>
        <v>106.9</v>
      </c>
      <c r="I474" s="28">
        <f>I473+(I475-I465)/10</f>
        <v>1.3416666984558105</v>
      </c>
      <c r="J474" s="32">
        <f>IFERROR(ROUND((ROUNDDOWN(I474,0)*12)+IFERROR(VLOOKUP(ROUND(I474-(ROUNDDOWN(I474,0)),1),_Esperanzas!$R$5:$S$18,2,TRUE),0),0),12)</f>
        <v>15</v>
      </c>
      <c r="K474" s="28">
        <f t="shared" si="64"/>
        <v>108.24166669845582</v>
      </c>
      <c r="L474" s="28">
        <f>L473+(L475-L465)/10</f>
        <v>1.5166666626930241</v>
      </c>
      <c r="M474" s="32">
        <f>IFERROR(ROUND((ROUNDDOWN(L474,0)*12)+IFERROR(VLOOKUP(ROUND(L474-(ROUNDDOWN(L474,0)),1),_Esperanzas!$R$5:$S$18,2,TRUE),0),0),12)</f>
        <v>18</v>
      </c>
      <c r="N474" s="28">
        <f t="shared" si="63"/>
        <v>108.41666666269303</v>
      </c>
      <c r="AC474" s="30">
        <f t="shared" si="62"/>
        <v>106.9</v>
      </c>
      <c r="AD474" s="28">
        <f>AD473+(AD475-AD465)/10</f>
        <v>1.0083333373069767</v>
      </c>
      <c r="AE474" s="32">
        <f>IFERROR(ROUND((ROUNDDOWN(AD474,0)*12)+IFERROR(VLOOKUP(ROUND(AD474-(ROUNDDOWN(AD474,0)),1),_Esperanzas!$R$5:$S$18,2,TRUE),0),0),12)</f>
        <v>12</v>
      </c>
      <c r="AF474" s="28">
        <f t="shared" si="65"/>
        <v>107.90833333730698</v>
      </c>
      <c r="AG474" s="28">
        <f>AG473+(AG475-AG465)/10</f>
        <v>1.1833333015441903</v>
      </c>
      <c r="AH474" s="32">
        <f>IFERROR(ROUND((ROUNDDOWN(AG474,0)*12)+IFERROR(VLOOKUP(ROUND(AG474-(ROUNDDOWN(AG474,0)),1),_Esperanzas!$R$5:$S$18,2,TRUE),0),0),12)</f>
        <v>14</v>
      </c>
      <c r="AI474" s="28">
        <f t="shared" si="66"/>
        <v>108.0833333015442</v>
      </c>
    </row>
    <row r="475" spans="8:35" x14ac:dyDescent="0.25">
      <c r="H475" s="29">
        <f t="shared" si="61"/>
        <v>107</v>
      </c>
      <c r="I475" s="25">
        <f>VLOOKUP($H475,$B$5:$F$55,2,0)</f>
        <v>1.3333333730697632</v>
      </c>
      <c r="J475" s="31">
        <f>IFERROR(ROUND((ROUNDDOWN(I475,0)*12)+IFERROR(VLOOKUP(ROUND(I475-(ROUNDDOWN(I475,0)),1),_Esperanzas!$R$5:$S$18,2,TRUE),0),0),12)</f>
        <v>15</v>
      </c>
      <c r="K475" s="25">
        <f t="shared" si="64"/>
        <v>108.33333337306976</v>
      </c>
      <c r="L475" s="25">
        <f>VLOOKUP($H475,$B$5:$F$55,4,0)</f>
        <v>1.5</v>
      </c>
      <c r="M475" s="31">
        <f>IFERROR(ROUND((ROUNDDOWN(L475,0)*12)+IFERROR(VLOOKUP(ROUND(L475-(ROUNDDOWN(L475,0)),1),_Esperanzas!$R$5:$S$18,2,TRUE),0),0),12)</f>
        <v>18</v>
      </c>
      <c r="N475" s="26">
        <f t="shared" si="63"/>
        <v>108.5</v>
      </c>
      <c r="AC475" s="29">
        <f t="shared" si="62"/>
        <v>107</v>
      </c>
      <c r="AD475" s="25">
        <f>VLOOKUP($AC475,$W$5:$AA$55,2,0)</f>
        <v>1</v>
      </c>
      <c r="AE475" s="31">
        <f>IFERROR(ROUND((ROUNDDOWN(AD475,0)*12)+IFERROR(VLOOKUP(ROUND(AD475-(ROUNDDOWN(AD475,0)),1),_Esperanzas!$R$5:$S$18,2,TRUE),0),0),12)</f>
        <v>12</v>
      </c>
      <c r="AF475" s="25">
        <f t="shared" si="65"/>
        <v>108</v>
      </c>
      <c r="AG475" s="25">
        <f>VLOOKUP($AC475,$W$5:$AA$55,4,0)</f>
        <v>1.1666666269302368</v>
      </c>
      <c r="AH475" s="31">
        <f>IFERROR(ROUND((ROUNDDOWN(AG475,0)*12)+IFERROR(VLOOKUP(ROUND(AG475-(ROUNDDOWN(AG475,0)),1),_Esperanzas!$R$5:$S$18,2,TRUE),0),0),12)</f>
        <v>14</v>
      </c>
      <c r="AI475" s="26">
        <f t="shared" si="66"/>
        <v>108.16666662693024</v>
      </c>
    </row>
    <row r="476" spans="8:35" x14ac:dyDescent="0.25">
      <c r="H476" s="30">
        <f t="shared" si="61"/>
        <v>107.1</v>
      </c>
      <c r="I476" s="28">
        <f>I475+(I485-I475)/10</f>
        <v>1.3166666984558106</v>
      </c>
      <c r="J476" s="32">
        <f>IFERROR(ROUND((ROUNDDOWN(I476,0)*12)+IFERROR(VLOOKUP(ROUND(I476-(ROUNDDOWN(I476,0)),1),_Esperanzas!$R$5:$S$18,2,TRUE),0),0),12)</f>
        <v>15</v>
      </c>
      <c r="K476" s="28">
        <f t="shared" si="64"/>
        <v>108.4166666984558</v>
      </c>
      <c r="L476" s="28">
        <f>L475+(L485-L475)/10</f>
        <v>1.4916666626930237</v>
      </c>
      <c r="M476" s="32">
        <f>IFERROR(ROUND((ROUNDDOWN(L476,0)*12)+IFERROR(VLOOKUP(ROUND(L476-(ROUNDDOWN(L476,0)),1),_Esperanzas!$R$5:$S$18,2,TRUE),0),0),12)</f>
        <v>18</v>
      </c>
      <c r="N476" s="28">
        <f t="shared" si="63"/>
        <v>108.59166666269302</v>
      </c>
      <c r="AC476" s="30">
        <f t="shared" si="62"/>
        <v>107.1</v>
      </c>
      <c r="AD476" s="28">
        <f>AD475+(AD485-AD475)/10</f>
        <v>0.99166666865348818</v>
      </c>
      <c r="AE476" s="32">
        <f>IFERROR(ROUND((ROUNDDOWN(AD476,0)*12)+IFERROR(VLOOKUP(ROUND(AD476-(ROUNDDOWN(AD476,0)),1),_Esperanzas!$R$5:$S$18,2,TRUE),0),0),12)</f>
        <v>12</v>
      </c>
      <c r="AF476" s="28">
        <f t="shared" si="65"/>
        <v>108.09166666865349</v>
      </c>
      <c r="AG476" s="28">
        <f>AG475+(AG485-AG475)/10</f>
        <v>1.1583333015441895</v>
      </c>
      <c r="AH476" s="32">
        <f>IFERROR(ROUND((ROUNDDOWN(AG476,0)*12)+IFERROR(VLOOKUP(ROUND(AG476-(ROUNDDOWN(AG476,0)),1),_Esperanzas!$R$5:$S$18,2,TRUE),0),0),12)</f>
        <v>14</v>
      </c>
      <c r="AI476" s="28">
        <f t="shared" si="66"/>
        <v>108.25833330154418</v>
      </c>
    </row>
    <row r="477" spans="8:35" x14ac:dyDescent="0.25">
      <c r="H477" s="29">
        <f t="shared" si="61"/>
        <v>107.2</v>
      </c>
      <c r="I477" s="25">
        <f>I476+(I485-I475)/10</f>
        <v>1.3000000238418581</v>
      </c>
      <c r="J477" s="31">
        <f>IFERROR(ROUND((ROUNDDOWN(I477,0)*12)+IFERROR(VLOOKUP(ROUND(I477-(ROUNDDOWN(I477,0)),1),_Esperanzas!$R$5:$S$18,2,TRUE),0),0),12)</f>
        <v>15</v>
      </c>
      <c r="K477" s="25">
        <f t="shared" si="64"/>
        <v>108.50000002384186</v>
      </c>
      <c r="L477" s="25">
        <f>L476+(L485-L475)/10</f>
        <v>1.4833333253860475</v>
      </c>
      <c r="M477" s="31">
        <f>IFERROR(ROUND((ROUNDDOWN(L477,0)*12)+IFERROR(VLOOKUP(ROUND(L477-(ROUNDDOWN(L477,0)),1),_Esperanzas!$R$5:$S$18,2,TRUE),0),0),12)</f>
        <v>18</v>
      </c>
      <c r="N477" s="26">
        <f t="shared" si="63"/>
        <v>108.68333332538604</v>
      </c>
      <c r="AC477" s="29">
        <f t="shared" si="62"/>
        <v>107.2</v>
      </c>
      <c r="AD477" s="25">
        <f>AD476+(AD485-AD475)/10</f>
        <v>0.98333333730697636</v>
      </c>
      <c r="AE477" s="31">
        <f>IFERROR(ROUND((ROUNDDOWN(AD477,0)*12)+IFERROR(VLOOKUP(ROUND(AD477-(ROUNDDOWN(AD477,0)),1),_Esperanzas!$R$5:$S$18,2,TRUE),0),0),12)</f>
        <v>12</v>
      </c>
      <c r="AF477" s="25">
        <f t="shared" si="65"/>
        <v>108.18333333730698</v>
      </c>
      <c r="AG477" s="25">
        <f>AG476+(AG485-AG475)/10</f>
        <v>1.1499999761581421</v>
      </c>
      <c r="AH477" s="31">
        <f>IFERROR(ROUND((ROUNDDOWN(AG477,0)*12)+IFERROR(VLOOKUP(ROUND(AG477-(ROUNDDOWN(AG477,0)),1),_Esperanzas!$R$5:$S$18,2,TRUE),0),0),12)</f>
        <v>13</v>
      </c>
      <c r="AI477" s="26">
        <f t="shared" si="66"/>
        <v>108.34999997615814</v>
      </c>
    </row>
    <row r="478" spans="8:35" x14ac:dyDescent="0.25">
      <c r="H478" s="30">
        <f t="shared" si="61"/>
        <v>107.3</v>
      </c>
      <c r="I478" s="28">
        <f>I477+(I485-I475)/10</f>
        <v>1.2833333492279055</v>
      </c>
      <c r="J478" s="32">
        <f>IFERROR(ROUND((ROUNDDOWN(I478,0)*12)+IFERROR(VLOOKUP(ROUND(I478-(ROUNDDOWN(I478,0)),1),_Esperanzas!$R$5:$S$18,2,TRUE),0),0),12)</f>
        <v>15</v>
      </c>
      <c r="K478" s="28">
        <f t="shared" si="64"/>
        <v>108.5833333492279</v>
      </c>
      <c r="L478" s="28">
        <f>L477+(L485-L475)/10</f>
        <v>1.4749999880790712</v>
      </c>
      <c r="M478" s="32">
        <f>IFERROR(ROUND((ROUNDDOWN(L478,0)*12)+IFERROR(VLOOKUP(ROUND(L478-(ROUNDDOWN(L478,0)),1),_Esperanzas!$R$5:$S$18,2,TRUE),0),0),12)</f>
        <v>18</v>
      </c>
      <c r="N478" s="28">
        <f t="shared" si="63"/>
        <v>108.77499998807907</v>
      </c>
      <c r="AC478" s="30">
        <f t="shared" si="62"/>
        <v>107.3</v>
      </c>
      <c r="AD478" s="28">
        <f>AD477+(AD485-AD475)/10</f>
        <v>0.97500000596046454</v>
      </c>
      <c r="AE478" s="32">
        <f>IFERROR(ROUND((ROUNDDOWN(AD478,0)*12)+IFERROR(VLOOKUP(ROUND(AD478-(ROUNDDOWN(AD478,0)),1),_Esperanzas!$R$5:$S$18,2,TRUE),0),0),12)</f>
        <v>12</v>
      </c>
      <c r="AF478" s="28">
        <f t="shared" si="65"/>
        <v>108.27500000596046</v>
      </c>
      <c r="AG478" s="28">
        <f>AG477+(AG485-AG475)/10</f>
        <v>1.1416666507720947</v>
      </c>
      <c r="AH478" s="32">
        <f>IFERROR(ROUND((ROUNDDOWN(AG478,0)*12)+IFERROR(VLOOKUP(ROUND(AG478-(ROUNDDOWN(AG478,0)),1),_Esperanzas!$R$5:$S$18,2,TRUE),0),0),12)</f>
        <v>13</v>
      </c>
      <c r="AI478" s="28">
        <f t="shared" si="66"/>
        <v>108.44166665077209</v>
      </c>
    </row>
    <row r="479" spans="8:35" x14ac:dyDescent="0.25">
      <c r="H479" s="29">
        <f t="shared" si="61"/>
        <v>107.4</v>
      </c>
      <c r="I479" s="25">
        <f>I478+(I485-I475)/10</f>
        <v>1.266666674613953</v>
      </c>
      <c r="J479" s="31">
        <f>IFERROR(ROUND((ROUNDDOWN(I479,0)*12)+IFERROR(VLOOKUP(ROUND(I479-(ROUNDDOWN(I479,0)),1),_Esperanzas!$R$5:$S$18,2,TRUE),0),0),12)</f>
        <v>15</v>
      </c>
      <c r="K479" s="25">
        <f t="shared" si="64"/>
        <v>108.66666667461396</v>
      </c>
      <c r="L479" s="25">
        <f>L478+(L485-L475)/10</f>
        <v>1.4666666507720949</v>
      </c>
      <c r="M479" s="31">
        <f>IFERROR(ROUND((ROUNDDOWN(L479,0)*12)+IFERROR(VLOOKUP(ROUND(L479-(ROUNDDOWN(L479,0)),1),_Esperanzas!$R$5:$S$18,2,TRUE),0),0),12)</f>
        <v>18</v>
      </c>
      <c r="N479" s="26">
        <f t="shared" si="63"/>
        <v>108.8666666507721</v>
      </c>
      <c r="AC479" s="29">
        <f t="shared" si="62"/>
        <v>107.4</v>
      </c>
      <c r="AD479" s="25">
        <f>AD478+(AD485-AD475)/10</f>
        <v>0.96666667461395273</v>
      </c>
      <c r="AE479" s="31">
        <f>IFERROR(ROUND((ROUNDDOWN(AD479,0)*12)+IFERROR(VLOOKUP(ROUND(AD479-(ROUNDDOWN(AD479,0)),1),_Esperanzas!$R$5:$S$18,2,TRUE),0),0),12)</f>
        <v>12</v>
      </c>
      <c r="AF479" s="25">
        <f t="shared" si="65"/>
        <v>108.36666667461395</v>
      </c>
      <c r="AG479" s="25">
        <f>AG478+(AG485-AG475)/10</f>
        <v>1.1333333253860474</v>
      </c>
      <c r="AH479" s="31">
        <f>IFERROR(ROUND((ROUNDDOWN(AG479,0)*12)+IFERROR(VLOOKUP(ROUND(AG479-(ROUNDDOWN(AG479,0)),1),_Esperanzas!$R$5:$S$18,2,TRUE),0),0),12)</f>
        <v>13</v>
      </c>
      <c r="AI479" s="26">
        <f t="shared" si="66"/>
        <v>108.53333332538605</v>
      </c>
    </row>
    <row r="480" spans="8:35" x14ac:dyDescent="0.25">
      <c r="H480" s="30">
        <f t="shared" si="61"/>
        <v>107.5</v>
      </c>
      <c r="I480" s="28">
        <f>I479+(I485-I475)/10</f>
        <v>1.2500000000000004</v>
      </c>
      <c r="J480" s="32">
        <f>IFERROR(ROUND((ROUNDDOWN(I480,0)*12)+IFERROR(VLOOKUP(ROUND(I480-(ROUNDDOWN(I480,0)),1),_Esperanzas!$R$5:$S$18,2,TRUE),0),0),12)</f>
        <v>15</v>
      </c>
      <c r="K480" s="28">
        <f t="shared" si="64"/>
        <v>108.75</v>
      </c>
      <c r="L480" s="28">
        <f>L479+(L485-L475)/10</f>
        <v>1.4583333134651186</v>
      </c>
      <c r="M480" s="32">
        <f>IFERROR(ROUND((ROUNDDOWN(L480,0)*12)+IFERROR(VLOOKUP(ROUND(L480-(ROUNDDOWN(L480,0)),1),_Esperanzas!$R$5:$S$18,2,TRUE),0),0),12)</f>
        <v>18</v>
      </c>
      <c r="N480" s="28">
        <f t="shared" si="63"/>
        <v>108.95833331346512</v>
      </c>
      <c r="AC480" s="30">
        <f t="shared" si="62"/>
        <v>107.5</v>
      </c>
      <c r="AD480" s="28">
        <f>AD479+(AD485-AD475)/10</f>
        <v>0.95833334326744091</v>
      </c>
      <c r="AE480" s="32">
        <f>IFERROR(ROUND((ROUNDDOWN(AD480,0)*12)+IFERROR(VLOOKUP(ROUND(AD480-(ROUNDDOWN(AD480,0)),1),_Esperanzas!$R$5:$S$18,2,TRUE),0),0),12)</f>
        <v>12</v>
      </c>
      <c r="AF480" s="28">
        <f t="shared" si="65"/>
        <v>108.45833334326744</v>
      </c>
      <c r="AG480" s="28">
        <f>AG479+(AG485-AG475)/10</f>
        <v>1.125</v>
      </c>
      <c r="AH480" s="32">
        <f>IFERROR(ROUND((ROUNDDOWN(AG480,0)*12)+IFERROR(VLOOKUP(ROUND(AG480-(ROUNDDOWN(AG480,0)),1),_Esperanzas!$R$5:$S$18,2,TRUE),0),0),12)</f>
        <v>13</v>
      </c>
      <c r="AI480" s="28">
        <f t="shared" si="66"/>
        <v>108.625</v>
      </c>
    </row>
    <row r="481" spans="8:35" x14ac:dyDescent="0.25">
      <c r="H481" s="29">
        <f t="shared" si="61"/>
        <v>107.6</v>
      </c>
      <c r="I481" s="25">
        <f>I480+(I485-I475)/10</f>
        <v>1.2333333253860479</v>
      </c>
      <c r="J481" s="31">
        <f>IFERROR(ROUND((ROUNDDOWN(I481,0)*12)+IFERROR(VLOOKUP(ROUND(I481-(ROUNDDOWN(I481,0)),1),_Esperanzas!$R$5:$S$18,2,TRUE),0),0),12)</f>
        <v>14</v>
      </c>
      <c r="K481" s="25">
        <f t="shared" si="64"/>
        <v>108.83333332538604</v>
      </c>
      <c r="L481" s="25">
        <f>L480+(L485-L475)/10</f>
        <v>1.4499999761581424</v>
      </c>
      <c r="M481" s="31">
        <f>IFERROR(ROUND((ROUNDDOWN(L481,0)*12)+IFERROR(VLOOKUP(ROUND(L481-(ROUNDDOWN(L481,0)),1),_Esperanzas!$R$5:$S$18,2,TRUE),0),0),12)</f>
        <v>16</v>
      </c>
      <c r="N481" s="26">
        <f t="shared" si="63"/>
        <v>109.04999997615813</v>
      </c>
      <c r="AC481" s="29">
        <f t="shared" si="62"/>
        <v>107.6</v>
      </c>
      <c r="AD481" s="25">
        <f>AD480+(AD485-AD475)/10</f>
        <v>0.95000001192092909</v>
      </c>
      <c r="AE481" s="31">
        <f>IFERROR(ROUND((ROUNDDOWN(AD481,0)*12)+IFERROR(VLOOKUP(ROUND(AD481-(ROUNDDOWN(AD481,0)),1),_Esperanzas!$R$5:$S$18,2,TRUE),0),0),12)</f>
        <v>12</v>
      </c>
      <c r="AF481" s="25">
        <f t="shared" si="65"/>
        <v>108.55000001192093</v>
      </c>
      <c r="AG481" s="25">
        <f>AG480+(AG485-AG475)/10</f>
        <v>1.1166666746139526</v>
      </c>
      <c r="AH481" s="31">
        <f>IFERROR(ROUND((ROUNDDOWN(AG481,0)*12)+IFERROR(VLOOKUP(ROUND(AG481-(ROUNDDOWN(AG481,0)),1),_Esperanzas!$R$5:$S$18,2,TRUE),0),0),12)</f>
        <v>13</v>
      </c>
      <c r="AI481" s="26">
        <f t="shared" si="66"/>
        <v>108.71666667461395</v>
      </c>
    </row>
    <row r="482" spans="8:35" x14ac:dyDescent="0.25">
      <c r="H482" s="30">
        <f t="shared" si="61"/>
        <v>107.7</v>
      </c>
      <c r="I482" s="28">
        <f>I481+(I485-I475)/10</f>
        <v>1.2166666507720953</v>
      </c>
      <c r="J482" s="32">
        <f>IFERROR(ROUND((ROUNDDOWN(I482,0)*12)+IFERROR(VLOOKUP(ROUND(I482-(ROUNDDOWN(I482,0)),1),_Esperanzas!$R$5:$S$18,2,TRUE),0),0),12)</f>
        <v>14</v>
      </c>
      <c r="K482" s="28">
        <f t="shared" si="64"/>
        <v>108.9166666507721</v>
      </c>
      <c r="L482" s="28">
        <f>L481+(L485-L475)/10</f>
        <v>1.4416666388511661</v>
      </c>
      <c r="M482" s="32">
        <f>IFERROR(ROUND((ROUNDDOWN(L482,0)*12)+IFERROR(VLOOKUP(ROUND(L482-(ROUNDDOWN(L482,0)),1),_Esperanzas!$R$5:$S$18,2,TRUE),0),0),12)</f>
        <v>16</v>
      </c>
      <c r="N482" s="28">
        <f t="shared" si="63"/>
        <v>109.14166663885116</v>
      </c>
      <c r="AC482" s="30">
        <f t="shared" si="62"/>
        <v>107.7</v>
      </c>
      <c r="AD482" s="28">
        <f>AD481+(AD485-AD475)/10</f>
        <v>0.94166668057441727</v>
      </c>
      <c r="AE482" s="32">
        <f>IFERROR(ROUND((ROUNDDOWN(AD482,0)*12)+IFERROR(VLOOKUP(ROUND(AD482-(ROUNDDOWN(AD482,0)),1),_Esperanzas!$R$5:$S$18,2,TRUE),0),0),12)</f>
        <v>10</v>
      </c>
      <c r="AF482" s="28">
        <f t="shared" si="65"/>
        <v>108.64166668057442</v>
      </c>
      <c r="AG482" s="28">
        <f>AG481+(AG485-AG475)/10</f>
        <v>1.1083333492279053</v>
      </c>
      <c r="AH482" s="32">
        <f>IFERROR(ROUND((ROUNDDOWN(AG482,0)*12)+IFERROR(VLOOKUP(ROUND(AG482-(ROUNDDOWN(AG482,0)),1),_Esperanzas!$R$5:$S$18,2,TRUE),0),0),12)</f>
        <v>13</v>
      </c>
      <c r="AI482" s="28">
        <f t="shared" si="66"/>
        <v>108.80833334922791</v>
      </c>
    </row>
    <row r="483" spans="8:35" x14ac:dyDescent="0.25">
      <c r="H483" s="29">
        <f t="shared" si="61"/>
        <v>107.8</v>
      </c>
      <c r="I483" s="25">
        <f>I482+(I485-I475)/10</f>
        <v>1.1999999761581428</v>
      </c>
      <c r="J483" s="31">
        <f>IFERROR(ROUND((ROUNDDOWN(I483,0)*12)+IFERROR(VLOOKUP(ROUND(I483-(ROUNDDOWN(I483,0)),1),_Esperanzas!$R$5:$S$18,2,TRUE),0),0),12)</f>
        <v>14</v>
      </c>
      <c r="K483" s="25">
        <f t="shared" si="64"/>
        <v>108.99999997615814</v>
      </c>
      <c r="L483" s="25">
        <f>L482+(L485-L475)/10</f>
        <v>1.4333333015441898</v>
      </c>
      <c r="M483" s="31">
        <f>IFERROR(ROUND((ROUNDDOWN(L483,0)*12)+IFERROR(VLOOKUP(ROUND(L483-(ROUNDDOWN(L483,0)),1),_Esperanzas!$R$5:$S$18,2,TRUE),0),0),12)</f>
        <v>16</v>
      </c>
      <c r="N483" s="26">
        <f t="shared" si="63"/>
        <v>109.23333330154419</v>
      </c>
      <c r="AC483" s="29">
        <f t="shared" si="62"/>
        <v>107.8</v>
      </c>
      <c r="AD483" s="25">
        <f>AD482+(AD485-AD475)/10</f>
        <v>0.93333334922790545</v>
      </c>
      <c r="AE483" s="31">
        <f>IFERROR(ROUND((ROUNDDOWN(AD483,0)*12)+IFERROR(VLOOKUP(ROUND(AD483-(ROUNDDOWN(AD483,0)),1),_Esperanzas!$R$5:$S$18,2,TRUE),0),0),12)</f>
        <v>10</v>
      </c>
      <c r="AF483" s="25">
        <f t="shared" si="65"/>
        <v>108.73333334922791</v>
      </c>
      <c r="AG483" s="25">
        <f>AG482+(AG485-AG475)/10</f>
        <v>1.1000000238418579</v>
      </c>
      <c r="AH483" s="31">
        <f>IFERROR(ROUND((ROUNDDOWN(AG483,0)*12)+IFERROR(VLOOKUP(ROUND(AG483-(ROUNDDOWN(AG483,0)),1),_Esperanzas!$R$5:$S$18,2,TRUE),0),0),12)</f>
        <v>13</v>
      </c>
      <c r="AI483" s="26">
        <f t="shared" si="66"/>
        <v>108.90000002384186</v>
      </c>
    </row>
    <row r="484" spans="8:35" x14ac:dyDescent="0.25">
      <c r="H484" s="30">
        <f t="shared" si="61"/>
        <v>107.9</v>
      </c>
      <c r="I484" s="28">
        <f>I483+(I485-I475)/10</f>
        <v>1.1833333015441903</v>
      </c>
      <c r="J484" s="32">
        <f>IFERROR(ROUND((ROUNDDOWN(I484,0)*12)+IFERROR(VLOOKUP(ROUND(I484-(ROUNDDOWN(I484,0)),1),_Esperanzas!$R$5:$S$18,2,TRUE),0),0),12)</f>
        <v>14</v>
      </c>
      <c r="K484" s="28">
        <f t="shared" si="64"/>
        <v>109.0833333015442</v>
      </c>
      <c r="L484" s="28">
        <f>L483+(L485-L475)/10</f>
        <v>1.4249999642372135</v>
      </c>
      <c r="M484" s="32">
        <f>IFERROR(ROUND((ROUNDDOWN(L484,0)*12)+IFERROR(VLOOKUP(ROUND(L484-(ROUNDDOWN(L484,0)),1),_Esperanzas!$R$5:$S$18,2,TRUE),0),0),12)</f>
        <v>16</v>
      </c>
      <c r="N484" s="28">
        <f t="shared" si="63"/>
        <v>109.32499996423722</v>
      </c>
      <c r="AC484" s="30">
        <f t="shared" si="62"/>
        <v>107.9</v>
      </c>
      <c r="AD484" s="28">
        <f>AD483+(AD485-AD475)/10</f>
        <v>0.92500001788139363</v>
      </c>
      <c r="AE484" s="32">
        <f>IFERROR(ROUND((ROUNDDOWN(AD484,0)*12)+IFERROR(VLOOKUP(ROUND(AD484-(ROUNDDOWN(AD484,0)),1),_Esperanzas!$R$5:$S$18,2,TRUE),0),0),12)</f>
        <v>10</v>
      </c>
      <c r="AF484" s="28">
        <f t="shared" si="65"/>
        <v>108.82500001788139</v>
      </c>
      <c r="AG484" s="28">
        <f>AG483+(AG485-AG475)/10</f>
        <v>1.0916666984558105</v>
      </c>
      <c r="AH484" s="32">
        <f>IFERROR(ROUND((ROUNDDOWN(AG484,0)*12)+IFERROR(VLOOKUP(ROUND(AG484-(ROUNDDOWN(AG484,0)),1),_Esperanzas!$R$5:$S$18,2,TRUE),0),0),12)</f>
        <v>13</v>
      </c>
      <c r="AI484" s="28">
        <f t="shared" si="66"/>
        <v>108.99166669845582</v>
      </c>
    </row>
    <row r="485" spans="8:35" x14ac:dyDescent="0.25">
      <c r="H485" s="29">
        <f t="shared" si="61"/>
        <v>108</v>
      </c>
      <c r="I485" s="25">
        <f>VLOOKUP($H485,$B$5:$F$55,2,0)</f>
        <v>1.1666666269302368</v>
      </c>
      <c r="J485" s="31">
        <f>IFERROR(ROUND((ROUNDDOWN(I485,0)*12)+IFERROR(VLOOKUP(ROUND(I485-(ROUNDDOWN(I485,0)),1),_Esperanzas!$R$5:$S$18,2,TRUE),0),0),12)</f>
        <v>14</v>
      </c>
      <c r="K485" s="25">
        <f t="shared" si="64"/>
        <v>109.16666662693024</v>
      </c>
      <c r="L485" s="25">
        <f>VLOOKUP($H485,$B$5:$F$55,4,0)</f>
        <v>1.4166666269302368</v>
      </c>
      <c r="M485" s="31">
        <f>IFERROR(ROUND((ROUNDDOWN(L485,0)*12)+IFERROR(VLOOKUP(ROUND(L485-(ROUNDDOWN(L485,0)),1),_Esperanzas!$R$5:$S$18,2,TRUE),0),0),12)</f>
        <v>16</v>
      </c>
      <c r="N485" s="26">
        <f t="shared" si="63"/>
        <v>109.41666662693024</v>
      </c>
      <c r="AC485" s="29">
        <f t="shared" si="62"/>
        <v>108</v>
      </c>
      <c r="AD485" s="25">
        <f>VLOOKUP($AC485,$W$5:$AA$55,2,0)</f>
        <v>0.91666668653488159</v>
      </c>
      <c r="AE485" s="31">
        <f>IFERROR(ROUND((ROUNDDOWN(AD485,0)*12)+IFERROR(VLOOKUP(ROUND(AD485-(ROUNDDOWN(AD485,0)),1),_Esperanzas!$R$5:$S$18,2,TRUE),0),0),12)</f>
        <v>10</v>
      </c>
      <c r="AF485" s="25">
        <f t="shared" si="65"/>
        <v>108.91666668653488</v>
      </c>
      <c r="AG485" s="25">
        <f>VLOOKUP($AC485,$W$5:$AA$55,4,0)</f>
        <v>1.0833333730697632</v>
      </c>
      <c r="AH485" s="31">
        <f>IFERROR(ROUND((ROUNDDOWN(AG485,0)*12)+IFERROR(VLOOKUP(ROUND(AG485-(ROUNDDOWN(AG485,0)),1),_Esperanzas!$R$5:$S$18,2,TRUE),0),0),12)</f>
        <v>13</v>
      </c>
      <c r="AI485" s="26">
        <f t="shared" si="66"/>
        <v>109.08333337306976</v>
      </c>
    </row>
    <row r="486" spans="8:35" x14ac:dyDescent="0.25">
      <c r="H486" s="30">
        <f t="shared" si="61"/>
        <v>108.1</v>
      </c>
      <c r="I486" s="28">
        <f>I485+(I495-I485)/10</f>
        <v>1.1583333015441895</v>
      </c>
      <c r="J486" s="32">
        <f>IFERROR(ROUND((ROUNDDOWN(I486,0)*12)+IFERROR(VLOOKUP(ROUND(I486-(ROUNDDOWN(I486,0)),1),_Esperanzas!$R$5:$S$18,2,TRUE),0),0),12)</f>
        <v>14</v>
      </c>
      <c r="K486" s="28">
        <f t="shared" si="64"/>
        <v>109.25833330154418</v>
      </c>
      <c r="L486" s="28">
        <f>L485+(L495-L485)/10</f>
        <v>1.3999999642372132</v>
      </c>
      <c r="M486" s="32">
        <f>IFERROR(ROUND((ROUNDDOWN(L486,0)*12)+IFERROR(VLOOKUP(ROUND(L486-(ROUNDDOWN(L486,0)),1),_Esperanzas!$R$5:$S$18,2,TRUE),0),0),12)</f>
        <v>16</v>
      </c>
      <c r="N486" s="28">
        <f t="shared" si="63"/>
        <v>109.4999999642372</v>
      </c>
      <c r="AC486" s="30">
        <f t="shared" si="62"/>
        <v>108.1</v>
      </c>
      <c r="AD486" s="28">
        <f>AD485+(AD495-AD485)/10</f>
        <v>0.90833334922790532</v>
      </c>
      <c r="AE486" s="32">
        <f>IFERROR(ROUND((ROUNDDOWN(AD486,0)*12)+IFERROR(VLOOKUP(ROUND(AD486-(ROUNDDOWN(AD486,0)),1),_Esperanzas!$R$5:$S$18,2,TRUE),0),0),12)</f>
        <v>10</v>
      </c>
      <c r="AF486" s="28">
        <f t="shared" si="65"/>
        <v>109.0083333492279</v>
      </c>
      <c r="AG486" s="28">
        <f>AG485+(AG495-AG485)/10</f>
        <v>1.066666704416275</v>
      </c>
      <c r="AH486" s="32">
        <f>IFERROR(ROUND((ROUNDDOWN(AG486,0)*12)+IFERROR(VLOOKUP(ROUND(AG486-(ROUNDDOWN(AG486,0)),1),_Esperanzas!$R$5:$S$18,2,TRUE),0),0),12)</f>
        <v>13</v>
      </c>
      <c r="AI486" s="28">
        <f t="shared" si="66"/>
        <v>109.16666670441627</v>
      </c>
    </row>
    <row r="487" spans="8:35" x14ac:dyDescent="0.25">
      <c r="H487" s="29">
        <f t="shared" si="61"/>
        <v>108.2</v>
      </c>
      <c r="I487" s="25">
        <f>I486+(I495-I485)/10</f>
        <v>1.1499999761581421</v>
      </c>
      <c r="J487" s="31">
        <f>IFERROR(ROUND((ROUNDDOWN(I487,0)*12)+IFERROR(VLOOKUP(ROUND(I487-(ROUNDDOWN(I487,0)),1),_Esperanzas!$R$5:$S$18,2,TRUE),0),0),12)</f>
        <v>13</v>
      </c>
      <c r="K487" s="25">
        <f t="shared" si="64"/>
        <v>109.34999997615814</v>
      </c>
      <c r="L487" s="25">
        <f>L486+(L495-L485)/10</f>
        <v>1.3833333015441895</v>
      </c>
      <c r="M487" s="31">
        <f>IFERROR(ROUND((ROUNDDOWN(L487,0)*12)+IFERROR(VLOOKUP(ROUND(L487-(ROUNDDOWN(L487,0)),1),_Esperanzas!$R$5:$S$18,2,TRUE),0),0),12)</f>
        <v>16</v>
      </c>
      <c r="N487" s="26">
        <f t="shared" si="63"/>
        <v>109.58333330154419</v>
      </c>
      <c r="AC487" s="29">
        <f t="shared" si="62"/>
        <v>108.2</v>
      </c>
      <c r="AD487" s="25">
        <f>AD486+(AD495-AD485)/10</f>
        <v>0.90000001192092904</v>
      </c>
      <c r="AE487" s="31">
        <f>IFERROR(ROUND((ROUNDDOWN(AD487,0)*12)+IFERROR(VLOOKUP(ROUND(AD487-(ROUNDDOWN(AD487,0)),1),_Esperanzas!$R$5:$S$18,2,TRUE),0),0),12)</f>
        <v>10</v>
      </c>
      <c r="AF487" s="25">
        <f t="shared" si="65"/>
        <v>109.10000001192093</v>
      </c>
      <c r="AG487" s="25">
        <f>AG486+(AG495-AG485)/10</f>
        <v>1.0500000357627868</v>
      </c>
      <c r="AH487" s="31">
        <f>IFERROR(ROUND((ROUNDDOWN(AG487,0)*12)+IFERROR(VLOOKUP(ROUND(AG487-(ROUNDDOWN(AG487,0)),1),_Esperanzas!$R$5:$S$18,2,TRUE),0),0),12)</f>
        <v>13</v>
      </c>
      <c r="AI487" s="26">
        <f t="shared" si="66"/>
        <v>109.2500000357628</v>
      </c>
    </row>
    <row r="488" spans="8:35" x14ac:dyDescent="0.25">
      <c r="H488" s="30">
        <f t="shared" si="61"/>
        <v>108.3</v>
      </c>
      <c r="I488" s="28">
        <f>I487+(I495-I485)/10</f>
        <v>1.1416666507720947</v>
      </c>
      <c r="J488" s="32">
        <f>IFERROR(ROUND((ROUNDDOWN(I488,0)*12)+IFERROR(VLOOKUP(ROUND(I488-(ROUNDDOWN(I488,0)),1),_Esperanzas!$R$5:$S$18,2,TRUE),0),0),12)</f>
        <v>13</v>
      </c>
      <c r="K488" s="28">
        <f t="shared" si="64"/>
        <v>109.44166665077209</v>
      </c>
      <c r="L488" s="28">
        <f>L487+(L495-L485)/10</f>
        <v>1.3666666388511659</v>
      </c>
      <c r="M488" s="32">
        <f>IFERROR(ROUND((ROUNDDOWN(L488,0)*12)+IFERROR(VLOOKUP(ROUND(L488-(ROUNDDOWN(L488,0)),1),_Esperanzas!$R$5:$S$18,2,TRUE),0),0),12)</f>
        <v>16</v>
      </c>
      <c r="N488" s="28">
        <f t="shared" si="63"/>
        <v>109.66666663885117</v>
      </c>
      <c r="AC488" s="30">
        <f t="shared" si="62"/>
        <v>108.3</v>
      </c>
      <c r="AD488" s="28">
        <f>AD487+(AD495-AD485)/10</f>
        <v>0.89166667461395277</v>
      </c>
      <c r="AE488" s="32">
        <f>IFERROR(ROUND((ROUNDDOWN(AD488,0)*12)+IFERROR(VLOOKUP(ROUND(AD488-(ROUNDDOWN(AD488,0)),1),_Esperanzas!$R$5:$S$18,2,TRUE),0),0),12)</f>
        <v>10</v>
      </c>
      <c r="AF488" s="28">
        <f t="shared" si="65"/>
        <v>109.19166667461396</v>
      </c>
      <c r="AG488" s="28">
        <f>AG487+(AG495-AG485)/10</f>
        <v>1.0333333671092986</v>
      </c>
      <c r="AH488" s="32">
        <f>IFERROR(ROUND((ROUNDDOWN(AG488,0)*12)+IFERROR(VLOOKUP(ROUND(AG488-(ROUNDDOWN(AG488,0)),1),_Esperanzas!$R$5:$S$18,2,TRUE),0),0),12)</f>
        <v>12</v>
      </c>
      <c r="AI488" s="28">
        <f t="shared" si="66"/>
        <v>109.33333336710929</v>
      </c>
    </row>
    <row r="489" spans="8:35" x14ac:dyDescent="0.25">
      <c r="H489" s="29">
        <f t="shared" si="61"/>
        <v>108.4</v>
      </c>
      <c r="I489" s="25">
        <f>I488+(I495-I485)/10</f>
        <v>1.1333333253860474</v>
      </c>
      <c r="J489" s="31">
        <f>IFERROR(ROUND((ROUNDDOWN(I489,0)*12)+IFERROR(VLOOKUP(ROUND(I489-(ROUNDDOWN(I489,0)),1),_Esperanzas!$R$5:$S$18,2,TRUE),0),0),12)</f>
        <v>13</v>
      </c>
      <c r="K489" s="25">
        <f t="shared" si="64"/>
        <v>109.53333332538605</v>
      </c>
      <c r="L489" s="25">
        <f>L488+(L495-L485)/10</f>
        <v>1.3499999761581423</v>
      </c>
      <c r="M489" s="31">
        <f>IFERROR(ROUND((ROUNDDOWN(L489,0)*12)+IFERROR(VLOOKUP(ROUND(L489-(ROUNDDOWN(L489,0)),1),_Esperanzas!$R$5:$S$18,2,TRUE),0),0),12)</f>
        <v>15</v>
      </c>
      <c r="N489" s="26">
        <f t="shared" si="63"/>
        <v>109.74999997615815</v>
      </c>
      <c r="AC489" s="29">
        <f t="shared" si="62"/>
        <v>108.4</v>
      </c>
      <c r="AD489" s="25">
        <f>AD488+(AD495-AD485)/10</f>
        <v>0.8833333373069765</v>
      </c>
      <c r="AE489" s="31">
        <f>IFERROR(ROUND((ROUNDDOWN(AD489,0)*12)+IFERROR(VLOOKUP(ROUND(AD489-(ROUNDDOWN(AD489,0)),1),_Esperanzas!$R$5:$S$18,2,TRUE),0),0),12)</f>
        <v>10</v>
      </c>
      <c r="AF489" s="25">
        <f t="shared" si="65"/>
        <v>109.28333333730698</v>
      </c>
      <c r="AG489" s="25">
        <f>AG488+(AG495-AG485)/10</f>
        <v>1.0166666984558104</v>
      </c>
      <c r="AH489" s="31">
        <f>IFERROR(ROUND((ROUNDDOWN(AG489,0)*12)+IFERROR(VLOOKUP(ROUND(AG489-(ROUNDDOWN(AG489,0)),1),_Esperanzas!$R$5:$S$18,2,TRUE),0),0),12)</f>
        <v>12</v>
      </c>
      <c r="AI489" s="26">
        <f t="shared" si="66"/>
        <v>109.41666669845581</v>
      </c>
    </row>
    <row r="490" spans="8:35" x14ac:dyDescent="0.25">
      <c r="H490" s="30">
        <f t="shared" si="61"/>
        <v>108.5</v>
      </c>
      <c r="I490" s="28">
        <f>I489+(I495-I485)/10</f>
        <v>1.125</v>
      </c>
      <c r="J490" s="32">
        <f>IFERROR(ROUND((ROUNDDOWN(I490,0)*12)+IFERROR(VLOOKUP(ROUND(I490-(ROUNDDOWN(I490,0)),1),_Esperanzas!$R$5:$S$18,2,TRUE),0),0),12)</f>
        <v>13</v>
      </c>
      <c r="K490" s="28">
        <f t="shared" si="64"/>
        <v>109.625</v>
      </c>
      <c r="L490" s="28">
        <f>L489+(L495-L485)/10</f>
        <v>1.3333333134651186</v>
      </c>
      <c r="M490" s="32">
        <f>IFERROR(ROUND((ROUNDDOWN(L490,0)*12)+IFERROR(VLOOKUP(ROUND(L490-(ROUNDDOWN(L490,0)),1),_Esperanzas!$R$5:$S$18,2,TRUE),0),0),12)</f>
        <v>15</v>
      </c>
      <c r="N490" s="28">
        <f t="shared" si="63"/>
        <v>109.83333331346512</v>
      </c>
      <c r="AC490" s="30">
        <f t="shared" si="62"/>
        <v>108.5</v>
      </c>
      <c r="AD490" s="28">
        <f>AD489+(AD495-AD485)/10</f>
        <v>0.87500000000000022</v>
      </c>
      <c r="AE490" s="32">
        <f>IFERROR(ROUND((ROUNDDOWN(AD490,0)*12)+IFERROR(VLOOKUP(ROUND(AD490-(ROUNDDOWN(AD490,0)),1),_Esperanzas!$R$5:$S$18,2,TRUE),0),0),12)</f>
        <v>10</v>
      </c>
      <c r="AF490" s="28">
        <f t="shared" si="65"/>
        <v>109.375</v>
      </c>
      <c r="AG490" s="28">
        <f>AG489+(AG495-AG485)/10</f>
        <v>1.0000000298023222</v>
      </c>
      <c r="AH490" s="32">
        <f>IFERROR(ROUND((ROUNDDOWN(AG490,0)*12)+IFERROR(VLOOKUP(ROUND(AG490-(ROUNDDOWN(AG490,0)),1),_Esperanzas!$R$5:$S$18,2,TRUE),0),0),12)</f>
        <v>12</v>
      </c>
      <c r="AI490" s="28">
        <f t="shared" si="66"/>
        <v>109.50000002980232</v>
      </c>
    </row>
    <row r="491" spans="8:35" x14ac:dyDescent="0.25">
      <c r="H491" s="29">
        <f t="shared" si="61"/>
        <v>108.6</v>
      </c>
      <c r="I491" s="25">
        <f>I490+(I495-I485)/10</f>
        <v>1.1166666746139526</v>
      </c>
      <c r="J491" s="31">
        <f>IFERROR(ROUND((ROUNDDOWN(I491,0)*12)+IFERROR(VLOOKUP(ROUND(I491-(ROUNDDOWN(I491,0)),1),_Esperanzas!$R$5:$S$18,2,TRUE),0),0),12)</f>
        <v>13</v>
      </c>
      <c r="K491" s="25">
        <f t="shared" si="64"/>
        <v>109.71666667461395</v>
      </c>
      <c r="L491" s="25">
        <f>L490+(L495-L485)/10</f>
        <v>1.316666650772095</v>
      </c>
      <c r="M491" s="31">
        <f>IFERROR(ROUND((ROUNDDOWN(L491,0)*12)+IFERROR(VLOOKUP(ROUND(L491-(ROUNDDOWN(L491,0)),1),_Esperanzas!$R$5:$S$18,2,TRUE),0),0),12)</f>
        <v>15</v>
      </c>
      <c r="N491" s="26">
        <f t="shared" si="63"/>
        <v>109.91666665077209</v>
      </c>
      <c r="AC491" s="29">
        <f t="shared" si="62"/>
        <v>108.6</v>
      </c>
      <c r="AD491" s="25">
        <f>AD490+(AD495-AD485)/10</f>
        <v>0.86666666269302395</v>
      </c>
      <c r="AE491" s="31">
        <f>IFERROR(ROUND((ROUNDDOWN(AD491,0)*12)+IFERROR(VLOOKUP(ROUND(AD491-(ROUNDDOWN(AD491,0)),1),_Esperanzas!$R$5:$S$18,2,TRUE),0),0),12)</f>
        <v>10</v>
      </c>
      <c r="AF491" s="25">
        <f t="shared" si="65"/>
        <v>109.46666666269302</v>
      </c>
      <c r="AG491" s="25">
        <f>AG490+(AG495-AG485)/10</f>
        <v>0.98333336114883396</v>
      </c>
      <c r="AH491" s="31">
        <f>IFERROR(ROUND((ROUNDDOWN(AG491,0)*12)+IFERROR(VLOOKUP(ROUND(AG491-(ROUNDDOWN(AG491,0)),1),_Esperanzas!$R$5:$S$18,2,TRUE),0),0),12)</f>
        <v>12</v>
      </c>
      <c r="AI491" s="26">
        <f t="shared" si="66"/>
        <v>109.58333336114883</v>
      </c>
    </row>
    <row r="492" spans="8:35" x14ac:dyDescent="0.25">
      <c r="H492" s="30">
        <f t="shared" si="61"/>
        <v>108.7</v>
      </c>
      <c r="I492" s="28">
        <f>I491+(I495-I485)/10</f>
        <v>1.1083333492279053</v>
      </c>
      <c r="J492" s="32">
        <f>IFERROR(ROUND((ROUNDDOWN(I492,0)*12)+IFERROR(VLOOKUP(ROUND(I492-(ROUNDDOWN(I492,0)),1),_Esperanzas!$R$5:$S$18,2,TRUE),0),0),12)</f>
        <v>13</v>
      </c>
      <c r="K492" s="28">
        <f t="shared" si="64"/>
        <v>109.80833334922791</v>
      </c>
      <c r="L492" s="28">
        <f>L491+(L495-L485)/10</f>
        <v>1.2999999880790714</v>
      </c>
      <c r="M492" s="32">
        <f>IFERROR(ROUND((ROUNDDOWN(L492,0)*12)+IFERROR(VLOOKUP(ROUND(L492-(ROUNDDOWN(L492,0)),1),_Esperanzas!$R$5:$S$18,2,TRUE),0),0),12)</f>
        <v>15</v>
      </c>
      <c r="N492" s="28">
        <f t="shared" si="63"/>
        <v>109.99999998807907</v>
      </c>
      <c r="AC492" s="30">
        <f t="shared" si="62"/>
        <v>108.7</v>
      </c>
      <c r="AD492" s="28">
        <f>AD491+(AD495-AD485)/10</f>
        <v>0.85833332538604767</v>
      </c>
      <c r="AE492" s="32">
        <f>IFERROR(ROUND((ROUNDDOWN(AD492,0)*12)+IFERROR(VLOOKUP(ROUND(AD492-(ROUNDDOWN(AD492,0)),1),_Esperanzas!$R$5:$S$18,2,TRUE),0),0),12)</f>
        <v>10</v>
      </c>
      <c r="AF492" s="28">
        <f t="shared" si="65"/>
        <v>109.55833332538604</v>
      </c>
      <c r="AG492" s="28">
        <f>AG491+(AG495-AG485)/10</f>
        <v>0.96666669249534576</v>
      </c>
      <c r="AH492" s="32">
        <f>IFERROR(ROUND((ROUNDDOWN(AG492,0)*12)+IFERROR(VLOOKUP(ROUND(AG492-(ROUNDDOWN(AG492,0)),1),_Esperanzas!$R$5:$S$18,2,TRUE),0),0),12)</f>
        <v>12</v>
      </c>
      <c r="AI492" s="28">
        <f t="shared" si="66"/>
        <v>109.66666669249535</v>
      </c>
    </row>
    <row r="493" spans="8:35" x14ac:dyDescent="0.25">
      <c r="H493" s="29">
        <f t="shared" si="61"/>
        <v>108.8</v>
      </c>
      <c r="I493" s="25">
        <f>I492+(I495-I485)/10</f>
        <v>1.1000000238418579</v>
      </c>
      <c r="J493" s="31">
        <f>IFERROR(ROUND((ROUNDDOWN(I493,0)*12)+IFERROR(VLOOKUP(ROUND(I493-(ROUNDDOWN(I493,0)),1),_Esperanzas!$R$5:$S$18,2,TRUE),0),0),12)</f>
        <v>13</v>
      </c>
      <c r="K493" s="25">
        <f t="shared" si="64"/>
        <v>109.90000002384186</v>
      </c>
      <c r="L493" s="25">
        <f>L492+(L495-L485)/10</f>
        <v>1.2833333253860477</v>
      </c>
      <c r="M493" s="31">
        <f>IFERROR(ROUND((ROUNDDOWN(L493,0)*12)+IFERROR(VLOOKUP(ROUND(L493-(ROUNDDOWN(L493,0)),1),_Esperanzas!$R$5:$S$18,2,TRUE),0),0),12)</f>
        <v>15</v>
      </c>
      <c r="N493" s="26">
        <f t="shared" si="63"/>
        <v>110.08333332538605</v>
      </c>
      <c r="AC493" s="29">
        <f t="shared" si="62"/>
        <v>108.8</v>
      </c>
      <c r="AD493" s="25">
        <f>AD492+(AD495-AD485)/10</f>
        <v>0.8499999880790714</v>
      </c>
      <c r="AE493" s="31">
        <f>IFERROR(ROUND((ROUNDDOWN(AD493,0)*12)+IFERROR(VLOOKUP(ROUND(AD493-(ROUNDDOWN(AD493,0)),1),_Esperanzas!$R$5:$S$18,2,TRUE),0),0),12)</f>
        <v>9</v>
      </c>
      <c r="AF493" s="25">
        <f t="shared" si="65"/>
        <v>109.64999998807907</v>
      </c>
      <c r="AG493" s="25">
        <f>AG492+(AG495-AG485)/10</f>
        <v>0.95000002384185755</v>
      </c>
      <c r="AH493" s="31">
        <f>IFERROR(ROUND((ROUNDDOWN(AG493,0)*12)+IFERROR(VLOOKUP(ROUND(AG493-(ROUNDDOWN(AG493,0)),1),_Esperanzas!$R$5:$S$18,2,TRUE),0),0),12)</f>
        <v>12</v>
      </c>
      <c r="AI493" s="26">
        <f t="shared" si="66"/>
        <v>109.75000002384185</v>
      </c>
    </row>
    <row r="494" spans="8:35" x14ac:dyDescent="0.25">
      <c r="H494" s="30">
        <f t="shared" si="61"/>
        <v>108.9</v>
      </c>
      <c r="I494" s="28">
        <f>I493+(I495-I485)/10</f>
        <v>1.0916666984558105</v>
      </c>
      <c r="J494" s="32">
        <f>IFERROR(ROUND((ROUNDDOWN(I494,0)*12)+IFERROR(VLOOKUP(ROUND(I494-(ROUNDDOWN(I494,0)),1),_Esperanzas!$R$5:$S$18,2,TRUE),0),0),12)</f>
        <v>13</v>
      </c>
      <c r="K494" s="28">
        <f t="shared" si="64"/>
        <v>109.99166669845582</v>
      </c>
      <c r="L494" s="28">
        <f>L493+(L495-L485)/10</f>
        <v>1.2666666626930241</v>
      </c>
      <c r="M494" s="32">
        <f>IFERROR(ROUND((ROUNDDOWN(L494,0)*12)+IFERROR(VLOOKUP(ROUND(L494-(ROUNDDOWN(L494,0)),1),_Esperanzas!$R$5:$S$18,2,TRUE),0),0),12)</f>
        <v>15</v>
      </c>
      <c r="N494" s="28">
        <f t="shared" si="63"/>
        <v>110.16666666269303</v>
      </c>
      <c r="AC494" s="30">
        <f t="shared" si="62"/>
        <v>108.9</v>
      </c>
      <c r="AD494" s="28">
        <f>AD493+(AD495-AD485)/10</f>
        <v>0.84166665077209513</v>
      </c>
      <c r="AE494" s="32">
        <f>IFERROR(ROUND((ROUNDDOWN(AD494,0)*12)+IFERROR(VLOOKUP(ROUND(AD494-(ROUNDDOWN(AD494,0)),1),_Esperanzas!$R$5:$S$18,2,TRUE),0),0),12)</f>
        <v>9</v>
      </c>
      <c r="AF494" s="28">
        <f t="shared" si="65"/>
        <v>109.7416666507721</v>
      </c>
      <c r="AG494" s="28">
        <f>AG493+(AG495-AG485)/10</f>
        <v>0.93333335518836935</v>
      </c>
      <c r="AH494" s="32">
        <f>IFERROR(ROUND((ROUNDDOWN(AG494,0)*12)+IFERROR(VLOOKUP(ROUND(AG494-(ROUNDDOWN(AG494,0)),1),_Esperanzas!$R$5:$S$18,2,TRUE),0),0),12)</f>
        <v>10</v>
      </c>
      <c r="AI494" s="28">
        <f t="shared" si="66"/>
        <v>109.83333335518837</v>
      </c>
    </row>
    <row r="495" spans="8:35" x14ac:dyDescent="0.25">
      <c r="H495" s="29">
        <f t="shared" si="61"/>
        <v>109</v>
      </c>
      <c r="I495" s="25">
        <f>VLOOKUP($H495,$B$5:$F$55,2,0)</f>
        <v>1.0833333730697632</v>
      </c>
      <c r="J495" s="31">
        <f>IFERROR(ROUND((ROUNDDOWN(I495,0)*12)+IFERROR(VLOOKUP(ROUND(I495-(ROUNDDOWN(I495,0)),1),_Esperanzas!$R$5:$S$18,2,TRUE),0),0),12)</f>
        <v>13</v>
      </c>
      <c r="K495" s="25">
        <f t="shared" si="64"/>
        <v>110.08333337306976</v>
      </c>
      <c r="L495" s="25">
        <f>VLOOKUP($H495,$B$5:$F$55,4,0)</f>
        <v>1.25</v>
      </c>
      <c r="M495" s="31">
        <f>IFERROR(ROUND((ROUNDDOWN(L495,0)*12)+IFERROR(VLOOKUP(ROUND(L495-(ROUNDDOWN(L495,0)),1),_Esperanzas!$R$5:$S$18,2,TRUE),0),0),12)</f>
        <v>15</v>
      </c>
      <c r="N495" s="26">
        <f t="shared" si="63"/>
        <v>110.25</v>
      </c>
      <c r="AC495" s="29">
        <f t="shared" si="62"/>
        <v>109</v>
      </c>
      <c r="AD495" s="25">
        <f>VLOOKUP($AC495,$W$5:$AA$55,2,0)</f>
        <v>0.83333331346511841</v>
      </c>
      <c r="AE495" s="31">
        <f>IFERROR(ROUND((ROUNDDOWN(AD495,0)*12)+IFERROR(VLOOKUP(ROUND(AD495-(ROUNDDOWN(AD495,0)),1),_Esperanzas!$R$5:$S$18,2,TRUE),0),0),12)</f>
        <v>9</v>
      </c>
      <c r="AF495" s="25">
        <f t="shared" si="65"/>
        <v>109.83333331346512</v>
      </c>
      <c r="AG495" s="25">
        <f>VLOOKUP($AC495,$W$5:$AA$55,4,0)</f>
        <v>0.91666668653488159</v>
      </c>
      <c r="AH495" s="31">
        <f>IFERROR(ROUND((ROUNDDOWN(AG495,0)*12)+IFERROR(VLOOKUP(ROUND(AG495-(ROUNDDOWN(AG495,0)),1),_Esperanzas!$R$5:$S$18,2,TRUE),0),0),12)</f>
        <v>10</v>
      </c>
      <c r="AI495" s="26">
        <f t="shared" si="66"/>
        <v>109.91666668653488</v>
      </c>
    </row>
    <row r="496" spans="8:35" x14ac:dyDescent="0.25">
      <c r="H496" s="30">
        <f t="shared" si="61"/>
        <v>109.1</v>
      </c>
      <c r="I496" s="28">
        <f>I495+(I505-I495)/10</f>
        <v>1.0750000357627869</v>
      </c>
      <c r="J496" s="32">
        <f>IFERROR(ROUND((ROUNDDOWN(I496,0)*12)+IFERROR(VLOOKUP(ROUND(I496-(ROUNDDOWN(I496,0)),1),_Esperanzas!$R$5:$S$18,2,TRUE),0),0),12)</f>
        <v>13</v>
      </c>
      <c r="K496" s="28">
        <f t="shared" si="64"/>
        <v>110.17500003576278</v>
      </c>
      <c r="L496" s="28">
        <f>L495+(L505-L495)/10</f>
        <v>1.2416666626930237</v>
      </c>
      <c r="M496" s="32">
        <f>IFERROR(ROUND((ROUNDDOWN(L496,0)*12)+IFERROR(VLOOKUP(ROUND(L496-(ROUNDDOWN(L496,0)),1),_Esperanzas!$R$5:$S$18,2,TRUE),0),0),12)</f>
        <v>14</v>
      </c>
      <c r="N496" s="28">
        <f t="shared" si="63"/>
        <v>110.34166666269302</v>
      </c>
      <c r="AC496" s="30">
        <f t="shared" si="62"/>
        <v>109.1</v>
      </c>
      <c r="AD496" s="28">
        <f>AD495+(AD505-AD495)/10</f>
        <v>0.82499998211860659</v>
      </c>
      <c r="AE496" s="32">
        <f>IFERROR(ROUND((ROUNDDOWN(AD496,0)*12)+IFERROR(VLOOKUP(ROUND(AD496-(ROUNDDOWN(AD496,0)),1),_Esperanzas!$R$5:$S$18,2,TRUE),0),0),12)</f>
        <v>9</v>
      </c>
      <c r="AF496" s="28">
        <f t="shared" si="65"/>
        <v>109.92499998211861</v>
      </c>
      <c r="AG496" s="28">
        <f>AG495+(AG505-AG495)/10</f>
        <v>0.90833334922790532</v>
      </c>
      <c r="AH496" s="32">
        <f>IFERROR(ROUND((ROUNDDOWN(AG496,0)*12)+IFERROR(VLOOKUP(ROUND(AG496-(ROUNDDOWN(AG496,0)),1),_Esperanzas!$R$5:$S$18,2,TRUE),0),0),12)</f>
        <v>10</v>
      </c>
      <c r="AI496" s="28">
        <f t="shared" si="66"/>
        <v>110.0083333492279</v>
      </c>
    </row>
    <row r="497" spans="8:35" x14ac:dyDescent="0.25">
      <c r="H497" s="29">
        <f t="shared" si="61"/>
        <v>109.2</v>
      </c>
      <c r="I497" s="25">
        <f>I496+(I505-I495)/10</f>
        <v>1.0666666984558106</v>
      </c>
      <c r="J497" s="31">
        <f>IFERROR(ROUND((ROUNDDOWN(I497,0)*12)+IFERROR(VLOOKUP(ROUND(I497-(ROUNDDOWN(I497,0)),1),_Esperanzas!$R$5:$S$18,2,TRUE),0),0),12)</f>
        <v>13</v>
      </c>
      <c r="K497" s="25">
        <f t="shared" si="64"/>
        <v>110.26666669845581</v>
      </c>
      <c r="L497" s="25">
        <f>L496+(L505-L495)/10</f>
        <v>1.2333333253860475</v>
      </c>
      <c r="M497" s="31">
        <f>IFERROR(ROUND((ROUNDDOWN(L497,0)*12)+IFERROR(VLOOKUP(ROUND(L497-(ROUNDDOWN(L497,0)),1),_Esperanzas!$R$5:$S$18,2,TRUE),0),0),12)</f>
        <v>14</v>
      </c>
      <c r="N497" s="26">
        <f t="shared" si="63"/>
        <v>110.43333332538604</v>
      </c>
      <c r="AC497" s="29">
        <f t="shared" si="62"/>
        <v>109.2</v>
      </c>
      <c r="AD497" s="25">
        <f>AD496+(AD505-AD495)/10</f>
        <v>0.81666665077209477</v>
      </c>
      <c r="AE497" s="31">
        <f>IFERROR(ROUND((ROUNDDOWN(AD497,0)*12)+IFERROR(VLOOKUP(ROUND(AD497-(ROUNDDOWN(AD497,0)),1),_Esperanzas!$R$5:$S$18,2,TRUE),0),0),12)</f>
        <v>9</v>
      </c>
      <c r="AF497" s="25">
        <f t="shared" si="65"/>
        <v>110.01666665077209</v>
      </c>
      <c r="AG497" s="25">
        <f>AG496+(AG505-AG495)/10</f>
        <v>0.90000001192092904</v>
      </c>
      <c r="AH497" s="31">
        <f>IFERROR(ROUND((ROUNDDOWN(AG497,0)*12)+IFERROR(VLOOKUP(ROUND(AG497-(ROUNDDOWN(AG497,0)),1),_Esperanzas!$R$5:$S$18,2,TRUE),0),0),12)</f>
        <v>10</v>
      </c>
      <c r="AI497" s="26">
        <f t="shared" si="66"/>
        <v>110.10000001192093</v>
      </c>
    </row>
    <row r="498" spans="8:35" x14ac:dyDescent="0.25">
      <c r="H498" s="30">
        <f t="shared" si="61"/>
        <v>109.3</v>
      </c>
      <c r="I498" s="28">
        <f>I497+(I505-I495)/10</f>
        <v>1.0583333611488344</v>
      </c>
      <c r="J498" s="32">
        <f>IFERROR(ROUND((ROUNDDOWN(I498,0)*12)+IFERROR(VLOOKUP(ROUND(I498-(ROUNDDOWN(I498,0)),1),_Esperanzas!$R$5:$S$18,2,TRUE),0),0),12)</f>
        <v>13</v>
      </c>
      <c r="K498" s="28">
        <f t="shared" si="64"/>
        <v>110.35833336114884</v>
      </c>
      <c r="L498" s="28">
        <f>L497+(L505-L495)/10</f>
        <v>1.2249999880790712</v>
      </c>
      <c r="M498" s="32">
        <f>IFERROR(ROUND((ROUNDDOWN(L498,0)*12)+IFERROR(VLOOKUP(ROUND(L498-(ROUNDDOWN(L498,0)),1),_Esperanzas!$R$5:$S$18,2,TRUE),0),0),12)</f>
        <v>14</v>
      </c>
      <c r="N498" s="28">
        <f t="shared" si="63"/>
        <v>110.52499998807907</v>
      </c>
      <c r="AC498" s="30">
        <f t="shared" si="62"/>
        <v>109.3</v>
      </c>
      <c r="AD498" s="28">
        <f>AD497+(AD505-AD495)/10</f>
        <v>0.80833331942558295</v>
      </c>
      <c r="AE498" s="32">
        <f>IFERROR(ROUND((ROUNDDOWN(AD498,0)*12)+IFERROR(VLOOKUP(ROUND(AD498-(ROUNDDOWN(AD498,0)),1),_Esperanzas!$R$5:$S$18,2,TRUE),0),0),12)</f>
        <v>9</v>
      </c>
      <c r="AF498" s="28">
        <f t="shared" si="65"/>
        <v>110.10833331942558</v>
      </c>
      <c r="AG498" s="28">
        <f>AG497+(AG505-AG495)/10</f>
        <v>0.89166667461395277</v>
      </c>
      <c r="AH498" s="32">
        <f>IFERROR(ROUND((ROUNDDOWN(AG498,0)*12)+IFERROR(VLOOKUP(ROUND(AG498-(ROUNDDOWN(AG498,0)),1),_Esperanzas!$R$5:$S$18,2,TRUE),0),0),12)</f>
        <v>10</v>
      </c>
      <c r="AI498" s="28">
        <f t="shared" si="66"/>
        <v>110.19166667461396</v>
      </c>
    </row>
    <row r="499" spans="8:35" x14ac:dyDescent="0.25">
      <c r="H499" s="29">
        <f t="shared" si="61"/>
        <v>109.4</v>
      </c>
      <c r="I499" s="25">
        <f>I498+(I505-I495)/10</f>
        <v>1.0500000238418581</v>
      </c>
      <c r="J499" s="31">
        <f>IFERROR(ROUND((ROUNDDOWN(I499,0)*12)+IFERROR(VLOOKUP(ROUND(I499-(ROUNDDOWN(I499,0)),1),_Esperanzas!$R$5:$S$18,2,TRUE),0),0),12)</f>
        <v>13</v>
      </c>
      <c r="K499" s="25">
        <f t="shared" si="64"/>
        <v>110.45000002384187</v>
      </c>
      <c r="L499" s="25">
        <f>L498+(L505-L495)/10</f>
        <v>1.2166666507720949</v>
      </c>
      <c r="M499" s="31">
        <f>IFERROR(ROUND((ROUNDDOWN(L499,0)*12)+IFERROR(VLOOKUP(ROUND(L499-(ROUNDDOWN(L499,0)),1),_Esperanzas!$R$5:$S$18,2,TRUE),0),0),12)</f>
        <v>14</v>
      </c>
      <c r="N499" s="26">
        <f t="shared" si="63"/>
        <v>110.6166666507721</v>
      </c>
      <c r="AC499" s="29">
        <f t="shared" si="62"/>
        <v>109.4</v>
      </c>
      <c r="AD499" s="25">
        <f>AD498+(AD505-AD495)/10</f>
        <v>0.79999998807907113</v>
      </c>
      <c r="AE499" s="31">
        <f>IFERROR(ROUND((ROUNDDOWN(AD499,0)*12)+IFERROR(VLOOKUP(ROUND(AD499-(ROUNDDOWN(AD499,0)),1),_Esperanzas!$R$5:$S$18,2,TRUE),0),0),12)</f>
        <v>9</v>
      </c>
      <c r="AF499" s="25">
        <f t="shared" si="65"/>
        <v>110.19999998807907</v>
      </c>
      <c r="AG499" s="25">
        <f>AG498+(AG505-AG495)/10</f>
        <v>0.8833333373069765</v>
      </c>
      <c r="AH499" s="31">
        <f>IFERROR(ROUND((ROUNDDOWN(AG499,0)*12)+IFERROR(VLOOKUP(ROUND(AG499-(ROUNDDOWN(AG499,0)),1),_Esperanzas!$R$5:$S$18,2,TRUE),0),0),12)</f>
        <v>10</v>
      </c>
      <c r="AI499" s="26">
        <f t="shared" si="66"/>
        <v>110.28333333730698</v>
      </c>
    </row>
    <row r="500" spans="8:35" x14ac:dyDescent="0.25">
      <c r="H500" s="30">
        <f t="shared" si="61"/>
        <v>109.5</v>
      </c>
      <c r="I500" s="28">
        <f>I499+(I505-I495)/10</f>
        <v>1.0416666865348818</v>
      </c>
      <c r="J500" s="32">
        <f>IFERROR(ROUND((ROUNDDOWN(I500,0)*12)+IFERROR(VLOOKUP(ROUND(I500-(ROUNDDOWN(I500,0)),1),_Esperanzas!$R$5:$S$18,2,TRUE),0),0),12)</f>
        <v>12</v>
      </c>
      <c r="K500" s="28">
        <f t="shared" si="64"/>
        <v>110.54166668653488</v>
      </c>
      <c r="L500" s="28">
        <f>L499+(L505-L495)/10</f>
        <v>1.2083333134651186</v>
      </c>
      <c r="M500" s="32">
        <f>IFERROR(ROUND((ROUNDDOWN(L500,0)*12)+IFERROR(VLOOKUP(ROUND(L500-(ROUNDDOWN(L500,0)),1),_Esperanzas!$R$5:$S$18,2,TRUE),0),0),12)</f>
        <v>14</v>
      </c>
      <c r="N500" s="28">
        <f t="shared" si="63"/>
        <v>110.70833331346512</v>
      </c>
      <c r="AC500" s="30">
        <f t="shared" si="62"/>
        <v>109.5</v>
      </c>
      <c r="AD500" s="28">
        <f>AD499+(AD505-AD495)/10</f>
        <v>0.79166665673255932</v>
      </c>
      <c r="AE500" s="32">
        <f>IFERROR(ROUND((ROUNDDOWN(AD500,0)*12)+IFERROR(VLOOKUP(ROUND(AD500-(ROUNDDOWN(AD500,0)),1),_Esperanzas!$R$5:$S$18,2,TRUE),0),0),12)</f>
        <v>9</v>
      </c>
      <c r="AF500" s="28">
        <f t="shared" si="65"/>
        <v>110.29166665673256</v>
      </c>
      <c r="AG500" s="28">
        <f>AG499+(AG505-AG495)/10</f>
        <v>0.87500000000000022</v>
      </c>
      <c r="AH500" s="32">
        <f>IFERROR(ROUND((ROUNDDOWN(AG500,0)*12)+IFERROR(VLOOKUP(ROUND(AG500-(ROUNDDOWN(AG500,0)),1),_Esperanzas!$R$5:$S$18,2,TRUE),0),0),12)</f>
        <v>10</v>
      </c>
      <c r="AI500" s="28">
        <f t="shared" si="66"/>
        <v>110.375</v>
      </c>
    </row>
    <row r="501" spans="8:35" x14ac:dyDescent="0.25">
      <c r="H501" s="29">
        <f t="shared" si="61"/>
        <v>109.6</v>
      </c>
      <c r="I501" s="25">
        <f>I500+(I505-I495)/10</f>
        <v>1.0333333492279055</v>
      </c>
      <c r="J501" s="31">
        <f>IFERROR(ROUND((ROUNDDOWN(I501,0)*12)+IFERROR(VLOOKUP(ROUND(I501-(ROUNDDOWN(I501,0)),1),_Esperanzas!$R$5:$S$18,2,TRUE),0),0),12)</f>
        <v>12</v>
      </c>
      <c r="K501" s="25">
        <f t="shared" si="64"/>
        <v>110.6333333492279</v>
      </c>
      <c r="L501" s="25">
        <f>L500+(L505-L495)/10</f>
        <v>1.1999999761581424</v>
      </c>
      <c r="M501" s="31">
        <f>IFERROR(ROUND((ROUNDDOWN(L501,0)*12)+IFERROR(VLOOKUP(ROUND(L501-(ROUNDDOWN(L501,0)),1),_Esperanzas!$R$5:$S$18,2,TRUE),0),0),12)</f>
        <v>14</v>
      </c>
      <c r="N501" s="26">
        <f t="shared" si="63"/>
        <v>110.79999997615813</v>
      </c>
      <c r="AC501" s="29">
        <f t="shared" si="62"/>
        <v>109.6</v>
      </c>
      <c r="AD501" s="25">
        <f>AD500+(AD505-AD495)/10</f>
        <v>0.7833333253860475</v>
      </c>
      <c r="AE501" s="31">
        <f>IFERROR(ROUND((ROUNDDOWN(AD501,0)*12)+IFERROR(VLOOKUP(ROUND(AD501-(ROUNDDOWN(AD501,0)),1),_Esperanzas!$R$5:$S$18,2,TRUE),0),0),12)</f>
        <v>9</v>
      </c>
      <c r="AF501" s="25">
        <f t="shared" si="65"/>
        <v>110.38333332538605</v>
      </c>
      <c r="AG501" s="25">
        <f>AG500+(AG505-AG495)/10</f>
        <v>0.86666666269302395</v>
      </c>
      <c r="AH501" s="31">
        <f>IFERROR(ROUND((ROUNDDOWN(AG501,0)*12)+IFERROR(VLOOKUP(ROUND(AG501-(ROUNDDOWN(AG501,0)),1),_Esperanzas!$R$5:$S$18,2,TRUE),0),0),12)</f>
        <v>10</v>
      </c>
      <c r="AI501" s="26">
        <f t="shared" si="66"/>
        <v>110.46666666269302</v>
      </c>
    </row>
    <row r="502" spans="8:35" x14ac:dyDescent="0.25">
      <c r="H502" s="30">
        <f t="shared" si="61"/>
        <v>109.7</v>
      </c>
      <c r="I502" s="28">
        <f>I501+(I505-I495)/10</f>
        <v>1.0250000119209293</v>
      </c>
      <c r="J502" s="32">
        <f>IFERROR(ROUND((ROUNDDOWN(I502,0)*12)+IFERROR(VLOOKUP(ROUND(I502-(ROUNDDOWN(I502,0)),1),_Esperanzas!$R$5:$S$18,2,TRUE),0),0),12)</f>
        <v>12</v>
      </c>
      <c r="K502" s="28">
        <f t="shared" si="64"/>
        <v>110.72500001192093</v>
      </c>
      <c r="L502" s="28">
        <f>L501+(L505-L495)/10</f>
        <v>1.1916666388511661</v>
      </c>
      <c r="M502" s="32">
        <f>IFERROR(ROUND((ROUNDDOWN(L502,0)*12)+IFERROR(VLOOKUP(ROUND(L502-(ROUNDDOWN(L502,0)),1),_Esperanzas!$R$5:$S$18,2,TRUE),0),0),12)</f>
        <v>14</v>
      </c>
      <c r="N502" s="28">
        <f t="shared" si="63"/>
        <v>110.89166663885116</v>
      </c>
      <c r="AC502" s="30">
        <f t="shared" si="62"/>
        <v>109.7</v>
      </c>
      <c r="AD502" s="28">
        <f>AD501+(AD505-AD495)/10</f>
        <v>0.77499999403953568</v>
      </c>
      <c r="AE502" s="32">
        <f>IFERROR(ROUND((ROUNDDOWN(AD502,0)*12)+IFERROR(VLOOKUP(ROUND(AD502-(ROUNDDOWN(AD502,0)),1),_Esperanzas!$R$5:$S$18,2,TRUE),0),0),12)</f>
        <v>9</v>
      </c>
      <c r="AF502" s="28">
        <f t="shared" si="65"/>
        <v>110.47499999403954</v>
      </c>
      <c r="AG502" s="28">
        <f>AG501+(AG505-AG495)/10</f>
        <v>0.85833332538604767</v>
      </c>
      <c r="AH502" s="32">
        <f>IFERROR(ROUND((ROUNDDOWN(AG502,0)*12)+IFERROR(VLOOKUP(ROUND(AG502-(ROUNDDOWN(AG502,0)),1),_Esperanzas!$R$5:$S$18,2,TRUE),0),0),12)</f>
        <v>10</v>
      </c>
      <c r="AI502" s="28">
        <f t="shared" si="66"/>
        <v>110.55833332538604</v>
      </c>
    </row>
    <row r="503" spans="8:35" x14ac:dyDescent="0.25">
      <c r="H503" s="29">
        <f t="shared" si="61"/>
        <v>109.8</v>
      </c>
      <c r="I503" s="25">
        <f>I502+(I505-I495)/10</f>
        <v>1.016666674613953</v>
      </c>
      <c r="J503" s="31">
        <f>IFERROR(ROUND((ROUNDDOWN(I503,0)*12)+IFERROR(VLOOKUP(ROUND(I503-(ROUNDDOWN(I503,0)),1),_Esperanzas!$R$5:$S$18,2,TRUE),0),0),12)</f>
        <v>12</v>
      </c>
      <c r="K503" s="25">
        <f t="shared" si="64"/>
        <v>110.81666667461396</v>
      </c>
      <c r="L503" s="25">
        <f>L502+(L505-L495)/10</f>
        <v>1.1833333015441898</v>
      </c>
      <c r="M503" s="31">
        <f>IFERROR(ROUND((ROUNDDOWN(L503,0)*12)+IFERROR(VLOOKUP(ROUND(L503-(ROUNDDOWN(L503,0)),1),_Esperanzas!$R$5:$S$18,2,TRUE),0),0),12)</f>
        <v>14</v>
      </c>
      <c r="N503" s="26">
        <f t="shared" si="63"/>
        <v>110.98333330154419</v>
      </c>
      <c r="AC503" s="29">
        <f t="shared" si="62"/>
        <v>109.8</v>
      </c>
      <c r="AD503" s="25">
        <f>AD502+(AD505-AD495)/10</f>
        <v>0.76666666269302386</v>
      </c>
      <c r="AE503" s="31">
        <f>IFERROR(ROUND((ROUNDDOWN(AD503,0)*12)+IFERROR(VLOOKUP(ROUND(AD503-(ROUNDDOWN(AD503,0)),1),_Esperanzas!$R$5:$S$18,2,TRUE),0),0),12)</f>
        <v>9</v>
      </c>
      <c r="AF503" s="25">
        <f t="shared" si="65"/>
        <v>110.56666666269302</v>
      </c>
      <c r="AG503" s="25">
        <f>AG502+(AG505-AG495)/10</f>
        <v>0.8499999880790714</v>
      </c>
      <c r="AH503" s="31">
        <f>IFERROR(ROUND((ROUNDDOWN(AG503,0)*12)+IFERROR(VLOOKUP(ROUND(AG503-(ROUNDDOWN(AG503,0)),1),_Esperanzas!$R$5:$S$18,2,TRUE),0),0),12)</f>
        <v>9</v>
      </c>
      <c r="AI503" s="26">
        <f t="shared" si="66"/>
        <v>110.64999998807907</v>
      </c>
    </row>
    <row r="504" spans="8:35" x14ac:dyDescent="0.25">
      <c r="H504" s="30">
        <f t="shared" si="61"/>
        <v>109.9</v>
      </c>
      <c r="I504" s="28">
        <f>I503+(I505-I495)/10</f>
        <v>1.0083333373069767</v>
      </c>
      <c r="J504" s="32">
        <f>IFERROR(ROUND((ROUNDDOWN(I504,0)*12)+IFERROR(VLOOKUP(ROUND(I504-(ROUNDDOWN(I504,0)),1),_Esperanzas!$R$5:$S$18,2,TRUE),0),0),12)</f>
        <v>12</v>
      </c>
      <c r="K504" s="28">
        <f t="shared" si="64"/>
        <v>110.90833333730698</v>
      </c>
      <c r="L504" s="28">
        <f>L503+(L505-L495)/10</f>
        <v>1.1749999642372135</v>
      </c>
      <c r="M504" s="32">
        <f>IFERROR(ROUND((ROUNDDOWN(L504,0)*12)+IFERROR(VLOOKUP(ROUND(L504-(ROUNDDOWN(L504,0)),1),_Esperanzas!$R$5:$S$18,2,TRUE),0),0),12)</f>
        <v>14</v>
      </c>
      <c r="N504" s="28">
        <f t="shared" si="63"/>
        <v>111.07499996423722</v>
      </c>
      <c r="AC504" s="30">
        <f t="shared" si="62"/>
        <v>109.9</v>
      </c>
      <c r="AD504" s="28">
        <f>AD503+(AD505-AD495)/10</f>
        <v>0.75833333134651204</v>
      </c>
      <c r="AE504" s="32">
        <f>IFERROR(ROUND((ROUNDDOWN(AD504,0)*12)+IFERROR(VLOOKUP(ROUND(AD504-(ROUNDDOWN(AD504,0)),1),_Esperanzas!$R$5:$S$18,2,TRUE),0),0),12)</f>
        <v>9</v>
      </c>
      <c r="AF504" s="28">
        <f t="shared" si="65"/>
        <v>110.65833333134651</v>
      </c>
      <c r="AG504" s="28">
        <f>AG503+(AG505-AG495)/10</f>
        <v>0.84166665077209513</v>
      </c>
      <c r="AH504" s="32">
        <f>IFERROR(ROUND((ROUNDDOWN(AG504,0)*12)+IFERROR(VLOOKUP(ROUND(AG504-(ROUNDDOWN(AG504,0)),1),_Esperanzas!$R$5:$S$18,2,TRUE),0),0),12)</f>
        <v>9</v>
      </c>
      <c r="AI504" s="28">
        <f t="shared" si="66"/>
        <v>110.7416666507721</v>
      </c>
    </row>
    <row r="505" spans="8:35" x14ac:dyDescent="0.25">
      <c r="H505" s="29">
        <f t="shared" si="61"/>
        <v>110</v>
      </c>
      <c r="I505" s="25">
        <f>VLOOKUP($H505,$B$5:$F$55,2,0)</f>
        <v>1</v>
      </c>
      <c r="J505" s="31">
        <f>IFERROR(ROUND((ROUNDDOWN(I505,0)*12)+IFERROR(VLOOKUP(ROUND(I505-(ROUNDDOWN(I505,0)),1),_Esperanzas!$R$5:$S$18,2,TRUE),0),0),12)</f>
        <v>12</v>
      </c>
      <c r="K505" s="25">
        <f t="shared" si="64"/>
        <v>111</v>
      </c>
      <c r="L505" s="25">
        <f>VLOOKUP($H505,$B$5:$F$55,4,0)</f>
        <v>1.1666666269302368</v>
      </c>
      <c r="M505" s="31">
        <f>IFERROR(ROUND((ROUNDDOWN(L505,0)*12)+IFERROR(VLOOKUP(ROUND(L505-(ROUNDDOWN(L505,0)),1),_Esperanzas!$R$5:$S$18,2,TRUE),0),0),12)</f>
        <v>14</v>
      </c>
      <c r="N505" s="26">
        <f t="shared" si="63"/>
        <v>111.16666662693024</v>
      </c>
      <c r="AC505" s="29">
        <f t="shared" si="62"/>
        <v>110</v>
      </c>
      <c r="AD505" s="25">
        <f>VLOOKUP($AC505,$W$5:$AA$55,2,0)</f>
        <v>0.75</v>
      </c>
      <c r="AE505" s="31">
        <f>IFERROR(ROUND((ROUNDDOWN(AD505,0)*12)+IFERROR(VLOOKUP(ROUND(AD505-(ROUNDDOWN(AD505,0)),1),_Esperanzas!$R$5:$S$18,2,TRUE),0),0),12)</f>
        <v>9</v>
      </c>
      <c r="AF505" s="25">
        <f t="shared" si="65"/>
        <v>110.75</v>
      </c>
      <c r="AG505" s="25">
        <f>VLOOKUP($AC505,$W$5:$AA$55,4,0)</f>
        <v>0.83333331346511841</v>
      </c>
      <c r="AH505" s="31">
        <f>IFERROR(ROUND((ROUNDDOWN(AG505,0)*12)+IFERROR(VLOOKUP(ROUND(AG505-(ROUNDDOWN(AG505,0)),1),_Esperanzas!$R$5:$S$18,2,TRUE),0),0),12)</f>
        <v>9</v>
      </c>
      <c r="AI505" s="26">
        <f t="shared" si="66"/>
        <v>110.83333331346512</v>
      </c>
    </row>
  </sheetData>
  <mergeCells count="17">
    <mergeCell ref="B1:C2"/>
    <mergeCell ref="W1:X2"/>
    <mergeCell ref="W3:W4"/>
    <mergeCell ref="X3:Y3"/>
    <mergeCell ref="Z3:AA3"/>
    <mergeCell ref="P4:T4"/>
    <mergeCell ref="B3:B4"/>
    <mergeCell ref="C3:D3"/>
    <mergeCell ref="E3:F3"/>
    <mergeCell ref="H3:H4"/>
    <mergeCell ref="I3:K3"/>
    <mergeCell ref="L3:N3"/>
    <mergeCell ref="AC3:AC4"/>
    <mergeCell ref="AD3:AF3"/>
    <mergeCell ref="AG3:AI3"/>
    <mergeCell ref="P22:S22"/>
    <mergeCell ref="P23:P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J120"/>
  <sheetViews>
    <sheetView showGridLines="0" tabSelected="1" topLeftCell="A10" zoomScale="70" zoomScaleNormal="70" workbookViewId="0">
      <pane xSplit="15" ySplit="3" topLeftCell="P13" activePane="bottomRight" state="frozen"/>
      <selection activeCell="A137" sqref="A137"/>
      <selection pane="topRight" activeCell="A137" sqref="A137"/>
      <selection pane="bottomLeft" activeCell="A137" sqref="A137"/>
      <selection pane="bottomRight" activeCell="C22" sqref="C22"/>
    </sheetView>
  </sheetViews>
  <sheetFormatPr baseColWidth="10" defaultColWidth="9.28515625" defaultRowHeight="15.75" outlineLevelRow="1" outlineLevelCol="1" x14ac:dyDescent="0.3"/>
  <cols>
    <col min="1" max="1" width="6.7109375" style="1" bestFit="1" customWidth="1"/>
    <col min="2" max="2" width="15.7109375" style="1" customWidth="1"/>
    <col min="3" max="3" width="13.28515625" style="1" bestFit="1" customWidth="1"/>
    <col min="4" max="4" width="11.28515625" style="11" customWidth="1"/>
    <col min="5" max="5" width="10.7109375" bestFit="1" customWidth="1"/>
    <col min="6" max="6" width="14" style="1" customWidth="1"/>
    <col min="7" max="7" width="8.42578125" style="1" customWidth="1"/>
    <col min="8" max="8" width="13.5703125" style="11" bestFit="1" customWidth="1"/>
    <col min="9" max="9" width="16.5703125" style="1" bestFit="1" customWidth="1"/>
    <col min="10" max="10" width="10.28515625" style="1" bestFit="1" customWidth="1"/>
    <col min="11" max="11" width="20.28515625" style="1" bestFit="1" customWidth="1"/>
    <col min="12" max="12" width="3.28515625" style="1" customWidth="1"/>
    <col min="13" max="13" width="23.28515625" style="1" customWidth="1"/>
    <col min="14" max="14" width="3" style="1" customWidth="1"/>
    <col min="15" max="15" width="12.7109375" style="11" bestFit="1" customWidth="1"/>
    <col min="16" max="16" width="2.42578125" style="1" customWidth="1"/>
    <col min="17" max="17" width="14.7109375" style="1" hidden="1" customWidth="1" outlineLevel="1"/>
    <col min="18" max="19" width="9.28515625" style="1" hidden="1" customWidth="1" outlineLevel="1"/>
    <col min="20" max="23" width="10.5703125" style="1" hidden="1" customWidth="1" outlineLevel="1"/>
    <col min="24" max="24" width="15" style="1" hidden="1" customWidth="1" outlineLevel="1"/>
    <col min="25" max="25" width="9.42578125" style="1" hidden="1" customWidth="1" outlineLevel="1"/>
    <col min="26" max="27" width="9.28515625" style="1" hidden="1" customWidth="1" outlineLevel="1"/>
    <col min="28" max="28" width="10.7109375" style="1" hidden="1" customWidth="1" outlineLevel="1"/>
    <col min="29" max="100" width="9.28515625" style="1" hidden="1" customWidth="1" outlineLevel="1"/>
    <col min="101" max="101" width="8.5703125" style="1" hidden="1" customWidth="1" outlineLevel="1"/>
    <col min="102" max="260" width="9.28515625" style="1" hidden="1" customWidth="1" outlineLevel="1"/>
    <col min="261" max="261" width="10.7109375" style="1" hidden="1" customWidth="1" outlineLevel="1"/>
    <col min="262" max="407" width="9.28515625" style="1" hidden="1" customWidth="1" outlineLevel="1"/>
    <col min="408" max="408" width="11.28515625" style="1" hidden="1" customWidth="1" outlineLevel="1"/>
    <col min="409" max="409" width="7.28515625" style="1" hidden="1" customWidth="1" outlineLevel="1"/>
    <col min="410" max="410" width="12.42578125" style="1" bestFit="1" customWidth="1" collapsed="1"/>
    <col min="411" max="411" width="11.28515625" style="1" bestFit="1" customWidth="1"/>
    <col min="412" max="412" width="11.5703125" style="1" bestFit="1" customWidth="1"/>
    <col min="413" max="413" width="11.28515625" style="1" bestFit="1" customWidth="1"/>
    <col min="414" max="439" width="9.28515625" style="1"/>
    <col min="440" max="440" width="11.28515625" style="1" bestFit="1" customWidth="1"/>
    <col min="441" max="441" width="9.28515625" style="1"/>
    <col min="442" max="442" width="13.7109375" style="1" bestFit="1" customWidth="1"/>
    <col min="443" max="454" width="9.28515625" style="1"/>
    <col min="455" max="455" width="14.28515625" style="1" customWidth="1"/>
    <col min="456" max="456" width="9.28515625" style="1"/>
    <col min="457" max="457" width="12" style="1" bestFit="1" customWidth="1"/>
    <col min="458" max="458" width="9.28515625" style="1"/>
    <col min="459" max="459" width="10.7109375" style="1" bestFit="1" customWidth="1"/>
    <col min="460" max="461" width="9.28515625" style="1"/>
    <col min="462" max="462" width="9.7109375" style="1" bestFit="1" customWidth="1"/>
    <col min="463" max="465" width="9.28515625" style="1"/>
    <col min="466" max="466" width="9.7109375" style="1" bestFit="1" customWidth="1"/>
    <col min="467" max="467" width="11.5703125" style="1" customWidth="1"/>
    <col min="468" max="477" width="9.28515625" style="1"/>
    <col min="478" max="478" width="11.28515625" style="1" customWidth="1"/>
    <col min="479" max="479" width="11.42578125" style="1" customWidth="1"/>
    <col min="480" max="489" width="9.28515625" style="1"/>
    <col min="490" max="490" width="13.5703125" style="1" customWidth="1"/>
    <col min="491" max="510" width="9.28515625" style="1"/>
    <col min="511" max="511" width="16.7109375" style="1" customWidth="1"/>
    <col min="512" max="512" width="11.42578125" style="1" bestFit="1" customWidth="1"/>
    <col min="513" max="514" width="9.28515625" style="1"/>
    <col min="515" max="515" width="10" style="1" bestFit="1" customWidth="1"/>
    <col min="516" max="518" width="9.28515625" style="1"/>
    <col min="519" max="519" width="13" style="1" bestFit="1" customWidth="1"/>
    <col min="520" max="16384" width="9.28515625" style="1"/>
  </cols>
  <sheetData>
    <row r="1" spans="1:443" s="49" customFormat="1" ht="15" hidden="1" outlineLevel="1" x14ac:dyDescent="0.3">
      <c r="A1" s="82" t="s">
        <v>99</v>
      </c>
      <c r="D1" s="50"/>
      <c r="H1" s="50"/>
      <c r="M1" s="49" t="s">
        <v>38</v>
      </c>
      <c r="O1" s="50"/>
      <c r="Q1" s="51">
        <f ca="1">IF(COLUMNS($Q1:Q1)&lt;=$E$61,1,0)</f>
        <v>1</v>
      </c>
      <c r="R1" s="51">
        <f ca="1">IF(COLUMNS($Q1:R1)&lt;=$E$61,1,0)</f>
        <v>1</v>
      </c>
      <c r="S1" s="51">
        <f ca="1">IF(COLUMNS($Q1:S1)&lt;=$E$61,1,0)</f>
        <v>1</v>
      </c>
      <c r="T1" s="51">
        <f ca="1">IF(COLUMNS($Q1:T1)&lt;=$E$61,1,0)</f>
        <v>1</v>
      </c>
      <c r="U1" s="51">
        <f ca="1">IF(COLUMNS($Q1:U1)&lt;=$E$61,1,0)</f>
        <v>1</v>
      </c>
      <c r="V1" s="51">
        <f ca="1">IF(COLUMNS($Q1:V1)&lt;=$E$61,1,0)</f>
        <v>1</v>
      </c>
      <c r="W1" s="51">
        <f ca="1">IF(COLUMNS($Q1:W1)&lt;=$E$61,1,0)</f>
        <v>1</v>
      </c>
      <c r="X1" s="51">
        <f ca="1">IF(COLUMNS($Q1:X1)&lt;=$E$61,1,0)</f>
        <v>1</v>
      </c>
      <c r="Y1" s="51">
        <f ca="1">IF(COLUMNS($Q1:Y1)&lt;=$E$61,1,0)</f>
        <v>1</v>
      </c>
      <c r="Z1" s="51">
        <f ca="1">IF(COLUMNS($Q1:Z1)&lt;=$E$61,1,0)</f>
        <v>1</v>
      </c>
      <c r="AA1" s="51">
        <f ca="1">IF(COLUMNS($Q1:AA1)&lt;=$E$61,1,0)</f>
        <v>1</v>
      </c>
      <c r="AB1" s="51">
        <f ca="1">IF(COLUMNS($Q1:AB1)&lt;=$E$61,1,0)</f>
        <v>1</v>
      </c>
      <c r="AC1" s="51">
        <f ca="1">IF(COLUMNS($Q1:AC1)&lt;=$E$61,1,0)</f>
        <v>1</v>
      </c>
      <c r="AD1" s="51">
        <f ca="1">IF(COLUMNS($Q1:AD1)&lt;=$E$61,1,0)</f>
        <v>1</v>
      </c>
      <c r="AE1" s="51">
        <f ca="1">IF(COLUMNS($Q1:AE1)&lt;=$E$61,1,0)</f>
        <v>1</v>
      </c>
      <c r="AF1" s="51">
        <f ca="1">IF(COLUMNS($Q1:AF1)&lt;=$E$61,1,0)</f>
        <v>1</v>
      </c>
      <c r="AG1" s="51">
        <f ca="1">IF(COLUMNS($Q1:AG1)&lt;=$E$61,1,0)</f>
        <v>1</v>
      </c>
      <c r="AH1" s="51">
        <f ca="1">IF(COLUMNS($Q1:AH1)&lt;=$E$61,1,0)</f>
        <v>1</v>
      </c>
      <c r="AI1" s="51">
        <f ca="1">IF(COLUMNS($Q1:AI1)&lt;=$E$61,1,0)</f>
        <v>1</v>
      </c>
      <c r="AJ1" s="51">
        <f ca="1">IF(COLUMNS($Q1:AJ1)&lt;=$E$61,1,0)</f>
        <v>1</v>
      </c>
      <c r="AK1" s="51">
        <f ca="1">IF(COLUMNS($Q1:AK1)&lt;=$E$61,1,0)</f>
        <v>1</v>
      </c>
      <c r="AL1" s="51">
        <f ca="1">IF(COLUMNS($Q1:AL1)&lt;=$E$61,1,0)</f>
        <v>1</v>
      </c>
      <c r="AM1" s="51">
        <f ca="1">IF(COLUMNS($Q1:AM1)&lt;=$E$61,1,0)</f>
        <v>1</v>
      </c>
      <c r="AN1" s="51">
        <f ca="1">IF(COLUMNS($Q1:AN1)&lt;=$E$61,1,0)</f>
        <v>1</v>
      </c>
      <c r="AO1" s="51">
        <f ca="1">IF(COLUMNS($Q1:AO1)&lt;=$E$61,1,0)</f>
        <v>1</v>
      </c>
      <c r="AP1" s="51">
        <f ca="1">IF(COLUMNS($Q1:AP1)&lt;=$E$61,1,0)</f>
        <v>1</v>
      </c>
      <c r="AQ1" s="51">
        <f ca="1">IF(COLUMNS($Q1:AQ1)&lt;=$E$61,1,0)</f>
        <v>1</v>
      </c>
      <c r="AR1" s="51">
        <f ca="1">IF(COLUMNS($Q1:AR1)&lt;=$E$61,1,0)</f>
        <v>1</v>
      </c>
      <c r="AS1" s="51">
        <f ca="1">IF(COLUMNS($Q1:AS1)&lt;=$E$61,1,0)</f>
        <v>1</v>
      </c>
      <c r="AT1" s="51">
        <f ca="1">IF(COLUMNS($Q1:AT1)&lt;=$E$61,1,0)</f>
        <v>1</v>
      </c>
      <c r="AU1" s="51">
        <f ca="1">IF(COLUMNS($Q1:AU1)&lt;=$E$61,1,0)</f>
        <v>1</v>
      </c>
      <c r="AV1" s="51">
        <f ca="1">IF(COLUMNS($Q1:AV1)&lt;=$E$61,1,0)</f>
        <v>1</v>
      </c>
      <c r="AW1" s="51">
        <f ca="1">IF(COLUMNS($Q1:AW1)&lt;=$E$61,1,0)</f>
        <v>1</v>
      </c>
      <c r="AX1" s="51">
        <f ca="1">IF(COLUMNS($Q1:AX1)&lt;=$E$61,1,0)</f>
        <v>1</v>
      </c>
      <c r="AY1" s="51">
        <f ca="1">IF(COLUMNS($Q1:AY1)&lt;=$E$61,1,0)</f>
        <v>1</v>
      </c>
      <c r="AZ1" s="51">
        <f ca="1">IF(COLUMNS($Q1:AZ1)&lt;=$E$61,1,0)</f>
        <v>1</v>
      </c>
      <c r="BA1" s="51">
        <f ca="1">IF(COLUMNS($Q1:BA1)&lt;=$E$61,1,0)</f>
        <v>1</v>
      </c>
      <c r="BB1" s="51">
        <f ca="1">IF(COLUMNS($Q1:BB1)&lt;=$E$61,1,0)</f>
        <v>1</v>
      </c>
      <c r="BC1" s="51">
        <f ca="1">IF(COLUMNS($Q1:BC1)&lt;=$E$61,1,0)</f>
        <v>1</v>
      </c>
      <c r="BD1" s="51">
        <f ca="1">IF(COLUMNS($Q1:BD1)&lt;=$E$61,1,0)</f>
        <v>1</v>
      </c>
      <c r="BE1" s="51">
        <f ca="1">IF(COLUMNS($Q1:BE1)&lt;=$E$61,1,0)</f>
        <v>1</v>
      </c>
      <c r="BF1" s="51">
        <f ca="1">IF(COLUMNS($Q1:BF1)&lt;=$E$61,1,0)</f>
        <v>1</v>
      </c>
      <c r="BG1" s="51">
        <f ca="1">IF(COLUMNS($Q1:BG1)&lt;=$E$61,1,0)</f>
        <v>1</v>
      </c>
      <c r="BH1" s="51">
        <f ca="1">IF(COLUMNS($Q1:BH1)&lt;=$E$61,1,0)</f>
        <v>1</v>
      </c>
      <c r="BI1" s="51">
        <f ca="1">IF(COLUMNS($Q1:BI1)&lt;=$E$61,1,0)</f>
        <v>1</v>
      </c>
      <c r="BJ1" s="51">
        <f ca="1">IF(COLUMNS($Q1:BJ1)&lt;=$E$61,1,0)</f>
        <v>1</v>
      </c>
      <c r="BK1" s="51">
        <f ca="1">IF(COLUMNS($Q1:BK1)&lt;=$E$61,1,0)</f>
        <v>1</v>
      </c>
      <c r="BL1" s="51">
        <f ca="1">IF(COLUMNS($Q1:BL1)&lt;=$E$61,1,0)</f>
        <v>1</v>
      </c>
      <c r="BM1" s="51">
        <f ca="1">IF(COLUMNS($Q1:BM1)&lt;=$E$61,1,0)</f>
        <v>1</v>
      </c>
      <c r="BN1" s="51">
        <f ca="1">IF(COLUMNS($Q1:BN1)&lt;=$E$61,1,0)</f>
        <v>1</v>
      </c>
      <c r="BO1" s="51">
        <f ca="1">IF(COLUMNS($Q1:BO1)&lt;=$E$61,1,0)</f>
        <v>1</v>
      </c>
      <c r="BP1" s="51">
        <f ca="1">IF(COLUMNS($Q1:BP1)&lt;=$E$61,1,0)</f>
        <v>1</v>
      </c>
      <c r="BQ1" s="51">
        <f ca="1">IF(COLUMNS($Q1:BQ1)&lt;=$E$61,1,0)</f>
        <v>1</v>
      </c>
      <c r="BR1" s="51">
        <f ca="1">IF(COLUMNS($Q1:BR1)&lt;=$E$61,1,0)</f>
        <v>1</v>
      </c>
      <c r="BS1" s="51">
        <f ca="1">IF(COLUMNS($Q1:BS1)&lt;=$E$61,1,0)</f>
        <v>1</v>
      </c>
      <c r="BT1" s="51">
        <f ca="1">IF(COLUMNS($Q1:BT1)&lt;=$E$61,1,0)</f>
        <v>1</v>
      </c>
      <c r="BU1" s="51">
        <f ca="1">IF(COLUMNS($Q1:BU1)&lt;=$E$61,1,0)</f>
        <v>1</v>
      </c>
      <c r="BV1" s="51">
        <f ca="1">IF(COLUMNS($Q1:BV1)&lt;=$E$61,1,0)</f>
        <v>1</v>
      </c>
      <c r="BW1" s="51">
        <f ca="1">IF(COLUMNS($Q1:BW1)&lt;=$E$61,1,0)</f>
        <v>1</v>
      </c>
      <c r="BX1" s="51">
        <f ca="1">IF(COLUMNS($Q1:BX1)&lt;=$E$61,1,0)</f>
        <v>1</v>
      </c>
      <c r="BY1" s="51">
        <f ca="1">IF(COLUMNS($Q1:BY1)&lt;=$E$61,1,0)</f>
        <v>1</v>
      </c>
      <c r="BZ1" s="51">
        <f ca="1">IF(COLUMNS($Q1:BZ1)&lt;=$E$61,1,0)</f>
        <v>1</v>
      </c>
      <c r="CA1" s="51">
        <f ca="1">IF(COLUMNS($Q1:CA1)&lt;=$E$61,1,0)</f>
        <v>1</v>
      </c>
      <c r="CB1" s="51">
        <f ca="1">IF(COLUMNS($Q1:CB1)&lt;=$E$61,1,0)</f>
        <v>1</v>
      </c>
      <c r="CC1" s="51">
        <f ca="1">IF(COLUMNS($Q1:CC1)&lt;=$E$61,1,0)</f>
        <v>1</v>
      </c>
      <c r="CD1" s="51">
        <f ca="1">IF(COLUMNS($Q1:CD1)&lt;=$E$61,1,0)</f>
        <v>1</v>
      </c>
      <c r="CE1" s="51">
        <f ca="1">IF(COLUMNS($Q1:CE1)&lt;=$E$61,1,0)</f>
        <v>1</v>
      </c>
      <c r="CF1" s="51">
        <f ca="1">IF(COLUMNS($Q1:CF1)&lt;=$E$61,1,0)</f>
        <v>1</v>
      </c>
      <c r="CG1" s="51">
        <f ca="1">IF(COLUMNS($Q1:CG1)&lt;=$E$61,1,0)</f>
        <v>1</v>
      </c>
      <c r="CH1" s="51">
        <f ca="1">IF(COLUMNS($Q1:CH1)&lt;=$E$61,1,0)</f>
        <v>1</v>
      </c>
      <c r="CI1" s="51">
        <f ca="1">IF(COLUMNS($Q1:CI1)&lt;=$E$61,1,0)</f>
        <v>1</v>
      </c>
      <c r="CJ1" s="51">
        <f ca="1">IF(COLUMNS($Q1:CJ1)&lt;=$E$61,1,0)</f>
        <v>1</v>
      </c>
      <c r="CK1" s="51">
        <f ca="1">IF(COLUMNS($Q1:CK1)&lt;=$E$61,1,0)</f>
        <v>1</v>
      </c>
      <c r="CL1" s="51">
        <f ca="1">IF(COLUMNS($Q1:CL1)&lt;=$E$61,1,0)</f>
        <v>1</v>
      </c>
      <c r="CM1" s="51">
        <f ca="1">IF(COLUMNS($Q1:CM1)&lt;=$E$61,1,0)</f>
        <v>1</v>
      </c>
      <c r="CN1" s="51">
        <f ca="1">IF(COLUMNS($Q1:CN1)&lt;=$E$61,1,0)</f>
        <v>1</v>
      </c>
      <c r="CO1" s="51">
        <f ca="1">IF(COLUMNS($Q1:CO1)&lt;=$E$61,1,0)</f>
        <v>1</v>
      </c>
      <c r="CP1" s="51">
        <f ca="1">IF(COLUMNS($Q1:CP1)&lt;=$E$61,1,0)</f>
        <v>1</v>
      </c>
      <c r="CQ1" s="51">
        <f ca="1">IF(COLUMNS($Q1:CQ1)&lt;=$E$61,1,0)</f>
        <v>1</v>
      </c>
      <c r="CR1" s="51">
        <f ca="1">IF(COLUMNS($Q1:CR1)&lt;=$E$61,1,0)</f>
        <v>1</v>
      </c>
      <c r="CS1" s="51">
        <f ca="1">IF(COLUMNS($Q1:CS1)&lt;=$E$61,1,0)</f>
        <v>1</v>
      </c>
      <c r="CT1" s="51">
        <f ca="1">IF(COLUMNS($Q1:CT1)&lt;=$E$61,1,0)</f>
        <v>1</v>
      </c>
      <c r="CU1" s="51">
        <f ca="1">IF(COLUMNS($Q1:CU1)&lt;=$E$61,1,0)</f>
        <v>1</v>
      </c>
      <c r="CV1" s="51">
        <f ca="1">IF(COLUMNS($Q1:CV1)&lt;=$E$61,1,0)</f>
        <v>1</v>
      </c>
      <c r="CW1" s="51">
        <f ca="1">IF(COLUMNS($Q1:CW1)&lt;=$E$61,1,0)</f>
        <v>1</v>
      </c>
      <c r="CX1" s="51">
        <f ca="1">IF(COLUMNS($Q1:CX1)&lt;=$E$61,1,0)</f>
        <v>1</v>
      </c>
      <c r="CY1" s="51">
        <f ca="1">IF(COLUMNS($Q1:CY1)&lt;=$E$61,1,0)</f>
        <v>1</v>
      </c>
      <c r="CZ1" s="51">
        <f ca="1">IF(COLUMNS($Q1:CZ1)&lt;=$E$61,1,0)</f>
        <v>1</v>
      </c>
      <c r="DA1" s="51">
        <f ca="1">IF(COLUMNS($Q1:DA1)&lt;=$E$61,1,0)</f>
        <v>1</v>
      </c>
      <c r="DB1" s="51">
        <f ca="1">IF(COLUMNS($Q1:DB1)&lt;=$E$61,1,0)</f>
        <v>1</v>
      </c>
      <c r="DC1" s="51">
        <f ca="1">IF(COLUMNS($Q1:DC1)&lt;=$E$61,1,0)</f>
        <v>1</v>
      </c>
      <c r="DD1" s="51">
        <f ca="1">IF(COLUMNS($Q1:DD1)&lt;=$E$61,1,0)</f>
        <v>1</v>
      </c>
      <c r="DE1" s="51">
        <f ca="1">IF(COLUMNS($Q1:DE1)&lt;=$E$61,1,0)</f>
        <v>1</v>
      </c>
      <c r="DF1" s="51">
        <f ca="1">IF(COLUMNS($Q1:DF1)&lt;=$E$61,1,0)</f>
        <v>1</v>
      </c>
      <c r="DG1" s="51">
        <f ca="1">IF(COLUMNS($Q1:DG1)&lt;=$E$61,1,0)</f>
        <v>1</v>
      </c>
      <c r="DH1" s="51">
        <f ca="1">IF(COLUMNS($Q1:DH1)&lt;=$E$61,1,0)</f>
        <v>1</v>
      </c>
      <c r="DI1" s="51">
        <f ca="1">IF(COLUMNS($Q1:DI1)&lt;=$E$61,1,0)</f>
        <v>1</v>
      </c>
      <c r="DJ1" s="51">
        <f ca="1">IF(COLUMNS($Q1:DJ1)&lt;=$E$61,1,0)</f>
        <v>1</v>
      </c>
      <c r="DK1" s="51">
        <f ca="1">IF(COLUMNS($Q1:DK1)&lt;=$E$61,1,0)</f>
        <v>1</v>
      </c>
      <c r="DL1" s="51">
        <f ca="1">IF(COLUMNS($Q1:DL1)&lt;=$E$61,1,0)</f>
        <v>1</v>
      </c>
      <c r="DM1" s="51">
        <f ca="1">IF(COLUMNS($Q1:DM1)&lt;=$E$61,1,0)</f>
        <v>1</v>
      </c>
      <c r="DN1" s="51">
        <f ca="1">IF(COLUMNS($Q1:DN1)&lt;=$E$61,1,0)</f>
        <v>1</v>
      </c>
      <c r="DO1" s="51">
        <f ca="1">IF(COLUMNS($Q1:DO1)&lt;=$E$61,1,0)</f>
        <v>1</v>
      </c>
      <c r="DP1" s="51">
        <f ca="1">IF(COLUMNS($Q1:DP1)&lt;=$E$61,1,0)</f>
        <v>1</v>
      </c>
      <c r="DQ1" s="51">
        <f ca="1">IF(COLUMNS($Q1:DQ1)&lt;=$E$61,1,0)</f>
        <v>1</v>
      </c>
      <c r="DR1" s="51">
        <f ca="1">IF(COLUMNS($Q1:DR1)&lt;=$E$61,1,0)</f>
        <v>1</v>
      </c>
      <c r="DS1" s="51">
        <f ca="1">IF(COLUMNS($Q1:DS1)&lt;=$E$61,1,0)</f>
        <v>1</v>
      </c>
      <c r="DT1" s="51">
        <f ca="1">IF(COLUMNS($Q1:DT1)&lt;=$E$61,1,0)</f>
        <v>1</v>
      </c>
      <c r="DU1" s="51">
        <f ca="1">IF(COLUMNS($Q1:DU1)&lt;=$E$61,1,0)</f>
        <v>1</v>
      </c>
      <c r="DV1" s="51">
        <f ca="1">IF(COLUMNS($Q1:DV1)&lt;=$E$61,1,0)</f>
        <v>1</v>
      </c>
      <c r="DW1" s="51">
        <f ca="1">IF(COLUMNS($Q1:DW1)&lt;=$E$61,1,0)</f>
        <v>0</v>
      </c>
      <c r="DX1" s="51">
        <f ca="1">IF(COLUMNS($Q1:DX1)&lt;=$E$61,1,0)</f>
        <v>0</v>
      </c>
      <c r="DY1" s="51">
        <f ca="1">IF(COLUMNS($Q1:DY1)&lt;=$E$61,1,0)</f>
        <v>0</v>
      </c>
      <c r="DZ1" s="51">
        <f ca="1">IF(COLUMNS($Q1:DZ1)&lt;=$E$61,1,0)</f>
        <v>0</v>
      </c>
      <c r="EA1" s="51">
        <f ca="1">IF(COLUMNS($Q1:EA1)&lt;=$E$61,1,0)</f>
        <v>0</v>
      </c>
      <c r="EB1" s="51">
        <f ca="1">IF(COLUMNS($Q1:EB1)&lt;=$E$61,1,0)</f>
        <v>0</v>
      </c>
      <c r="EC1" s="51">
        <f ca="1">IF(COLUMNS($Q1:EC1)&lt;=$E$61,1,0)</f>
        <v>0</v>
      </c>
      <c r="ED1" s="51">
        <f ca="1">IF(COLUMNS($Q1:ED1)&lt;=$E$61,1,0)</f>
        <v>0</v>
      </c>
      <c r="EE1" s="51">
        <f ca="1">IF(COLUMNS($Q1:EE1)&lt;=$E$61,1,0)</f>
        <v>0</v>
      </c>
      <c r="EF1" s="51">
        <f ca="1">IF(COLUMNS($Q1:EF1)&lt;=$E$61,1,0)</f>
        <v>0</v>
      </c>
      <c r="EG1" s="51">
        <f ca="1">IF(COLUMNS($Q1:EG1)&lt;=$E$61,1,0)</f>
        <v>0</v>
      </c>
      <c r="EH1" s="51">
        <f ca="1">IF(COLUMNS($Q1:EH1)&lt;=$E$61,1,0)</f>
        <v>0</v>
      </c>
      <c r="EI1" s="51">
        <f ca="1">IF(COLUMNS($Q1:EI1)&lt;=$E$61,1,0)</f>
        <v>0</v>
      </c>
      <c r="EJ1" s="51">
        <f ca="1">IF(COLUMNS($Q1:EJ1)&lt;=$E$61,1,0)</f>
        <v>0</v>
      </c>
      <c r="EK1" s="51">
        <f ca="1">IF(COLUMNS($Q1:EK1)&lt;=$E$61,1,0)</f>
        <v>0</v>
      </c>
      <c r="EL1" s="51">
        <f ca="1">IF(COLUMNS($Q1:EL1)&lt;=$E$61,1,0)</f>
        <v>0</v>
      </c>
      <c r="EM1" s="51">
        <f ca="1">IF(COLUMNS($Q1:EM1)&lt;=$E$61,1,0)</f>
        <v>0</v>
      </c>
      <c r="EN1" s="51">
        <f ca="1">IF(COLUMNS($Q1:EN1)&lt;=$E$61,1,0)</f>
        <v>0</v>
      </c>
      <c r="EO1" s="51">
        <f ca="1">IF(COLUMNS($Q1:EO1)&lt;=$E$61,1,0)</f>
        <v>0</v>
      </c>
      <c r="EP1" s="51">
        <f ca="1">IF(COLUMNS($Q1:EP1)&lt;=$E$61,1,0)</f>
        <v>0</v>
      </c>
      <c r="EQ1" s="51">
        <f ca="1">IF(COLUMNS($Q1:EQ1)&lt;=$E$61,1,0)</f>
        <v>0</v>
      </c>
      <c r="ER1" s="51">
        <f ca="1">IF(COLUMNS($Q1:ER1)&lt;=$E$61,1,0)</f>
        <v>0</v>
      </c>
      <c r="ES1" s="51">
        <f ca="1">IF(COLUMNS($Q1:ES1)&lt;=$E$61,1,0)</f>
        <v>0</v>
      </c>
      <c r="ET1" s="51">
        <f ca="1">IF(COLUMNS($Q1:ET1)&lt;=$E$61,1,0)</f>
        <v>0</v>
      </c>
      <c r="EU1" s="51">
        <f ca="1">IF(COLUMNS($Q1:EU1)&lt;=$E$61,1,0)</f>
        <v>0</v>
      </c>
      <c r="EV1" s="51">
        <f ca="1">IF(COLUMNS($Q1:EV1)&lt;=$E$61,1,0)</f>
        <v>0</v>
      </c>
      <c r="EW1" s="51">
        <f ca="1">IF(COLUMNS($Q1:EW1)&lt;=$E$61,1,0)</f>
        <v>0</v>
      </c>
      <c r="EX1" s="51">
        <f ca="1">IF(COLUMNS($Q1:EX1)&lt;=$E$61,1,0)</f>
        <v>0</v>
      </c>
      <c r="EY1" s="51">
        <f ca="1">IF(COLUMNS($Q1:EY1)&lt;=$E$61,1,0)</f>
        <v>0</v>
      </c>
      <c r="EZ1" s="51">
        <f ca="1">IF(COLUMNS($Q1:EZ1)&lt;=$E$61,1,0)</f>
        <v>0</v>
      </c>
      <c r="FA1" s="51">
        <f ca="1">IF(COLUMNS($Q1:FA1)&lt;=$E$61,1,0)</f>
        <v>0</v>
      </c>
      <c r="FB1" s="51">
        <f ca="1">IF(COLUMNS($Q1:FB1)&lt;=$E$61,1,0)</f>
        <v>0</v>
      </c>
      <c r="FC1" s="51">
        <f ca="1">IF(COLUMNS($Q1:FC1)&lt;=$E$61,1,0)</f>
        <v>0</v>
      </c>
      <c r="FD1" s="51">
        <f ca="1">IF(COLUMNS($Q1:FD1)&lt;=$E$61,1,0)</f>
        <v>0</v>
      </c>
      <c r="FE1" s="51">
        <f ca="1">IF(COLUMNS($Q1:FE1)&lt;=$E$61,1,0)</f>
        <v>0</v>
      </c>
      <c r="FF1" s="51">
        <f ca="1">IF(COLUMNS($Q1:FF1)&lt;=$E$61,1,0)</f>
        <v>0</v>
      </c>
      <c r="FG1" s="51">
        <f ca="1">IF(COLUMNS($Q1:FG1)&lt;=$E$61,1,0)</f>
        <v>0</v>
      </c>
      <c r="FH1" s="51">
        <f ca="1">IF(COLUMNS($Q1:FH1)&lt;=$E$61,1,0)</f>
        <v>0</v>
      </c>
      <c r="FI1" s="51">
        <f ca="1">IF(COLUMNS($Q1:FI1)&lt;=$E$61,1,0)</f>
        <v>0</v>
      </c>
      <c r="FJ1" s="51">
        <f ca="1">IF(COLUMNS($Q1:FJ1)&lt;=$E$61,1,0)</f>
        <v>0</v>
      </c>
      <c r="FK1" s="51">
        <f ca="1">IF(COLUMNS($Q1:FK1)&lt;=$E$61,1,0)</f>
        <v>0</v>
      </c>
      <c r="FL1" s="51">
        <f ca="1">IF(COLUMNS($Q1:FL1)&lt;=$E$61,1,0)</f>
        <v>0</v>
      </c>
      <c r="FM1" s="51">
        <f ca="1">IF(COLUMNS($Q1:FM1)&lt;=$E$61,1,0)</f>
        <v>0</v>
      </c>
      <c r="FN1" s="51">
        <f ca="1">IF(COLUMNS($Q1:FN1)&lt;=$E$61,1,0)</f>
        <v>0</v>
      </c>
      <c r="FO1" s="51">
        <f ca="1">IF(COLUMNS($Q1:FO1)&lt;=$E$61,1,0)</f>
        <v>0</v>
      </c>
      <c r="FP1" s="51">
        <f ca="1">IF(COLUMNS($Q1:FP1)&lt;=$E$61,1,0)</f>
        <v>0</v>
      </c>
      <c r="FQ1" s="51">
        <f ca="1">IF(COLUMNS($Q1:FQ1)&lt;=$E$61,1,0)</f>
        <v>0</v>
      </c>
      <c r="FR1" s="51">
        <f ca="1">IF(COLUMNS($Q1:FR1)&lt;=$E$61,1,0)</f>
        <v>0</v>
      </c>
      <c r="FS1" s="51">
        <f ca="1">IF(COLUMNS($Q1:FS1)&lt;=$E$61,1,0)</f>
        <v>0</v>
      </c>
      <c r="FT1" s="51">
        <f ca="1">IF(COLUMNS($Q1:FT1)&lt;=$E$61,1,0)</f>
        <v>0</v>
      </c>
      <c r="FU1" s="51">
        <f ca="1">IF(COLUMNS($Q1:FU1)&lt;=$E$61,1,0)</f>
        <v>0</v>
      </c>
      <c r="FV1" s="51">
        <f ca="1">IF(COLUMNS($Q1:FV1)&lt;=$E$61,1,0)</f>
        <v>0</v>
      </c>
      <c r="FW1" s="51">
        <f ca="1">IF(COLUMNS($Q1:FW1)&lt;=$E$61,1,0)</f>
        <v>0</v>
      </c>
      <c r="FX1" s="51">
        <f ca="1">IF(COLUMNS($Q1:FX1)&lt;=$E$61,1,0)</f>
        <v>0</v>
      </c>
      <c r="FY1" s="51">
        <f ca="1">IF(COLUMNS($Q1:FY1)&lt;=$E$61,1,0)</f>
        <v>0</v>
      </c>
      <c r="FZ1" s="51">
        <f ca="1">IF(COLUMNS($Q1:FZ1)&lt;=$E$61,1,0)</f>
        <v>0</v>
      </c>
      <c r="GA1" s="51">
        <f ca="1">IF(COLUMNS($Q1:GA1)&lt;=$E$61,1,0)</f>
        <v>0</v>
      </c>
      <c r="GB1" s="51">
        <f ca="1">IF(COLUMNS($Q1:GB1)&lt;=$E$61,1,0)</f>
        <v>0</v>
      </c>
      <c r="GC1" s="51">
        <f ca="1">IF(COLUMNS($Q1:GC1)&lt;=$E$61,1,0)</f>
        <v>0</v>
      </c>
      <c r="GD1" s="51">
        <f ca="1">IF(COLUMNS($Q1:GD1)&lt;=$E$61,1,0)</f>
        <v>0</v>
      </c>
      <c r="GE1" s="51">
        <f ca="1">IF(COLUMNS($Q1:GE1)&lt;=$E$61,1,0)</f>
        <v>0</v>
      </c>
      <c r="GF1" s="51">
        <f ca="1">IF(COLUMNS($Q1:GF1)&lt;=$E$61,1,0)</f>
        <v>0</v>
      </c>
      <c r="GG1" s="51">
        <f ca="1">IF(COLUMNS($Q1:GG1)&lt;=$E$61,1,0)</f>
        <v>0</v>
      </c>
      <c r="GH1" s="51">
        <f ca="1">IF(COLUMNS($Q1:GH1)&lt;=$E$61,1,0)</f>
        <v>0</v>
      </c>
      <c r="GI1" s="51">
        <f ca="1">IF(COLUMNS($Q1:GI1)&lt;=$E$61,1,0)</f>
        <v>0</v>
      </c>
      <c r="GJ1" s="51">
        <f ca="1">IF(COLUMNS($Q1:GJ1)&lt;=$E$61,1,0)</f>
        <v>0</v>
      </c>
      <c r="GK1" s="51">
        <f ca="1">IF(COLUMNS($Q1:GK1)&lt;=$E$61,1,0)</f>
        <v>0</v>
      </c>
      <c r="GL1" s="51">
        <f ca="1">IF(COLUMNS($Q1:GL1)&lt;=$E$61,1,0)</f>
        <v>0</v>
      </c>
      <c r="GM1" s="51">
        <f ca="1">IF(COLUMNS($Q1:GM1)&lt;=$E$61,1,0)</f>
        <v>0</v>
      </c>
      <c r="GN1" s="51">
        <f ca="1">IF(COLUMNS($Q1:GN1)&lt;=$E$61,1,0)</f>
        <v>0</v>
      </c>
      <c r="GO1" s="51">
        <f ca="1">IF(COLUMNS($Q1:GO1)&lt;=$E$61,1,0)</f>
        <v>0</v>
      </c>
      <c r="GP1" s="51">
        <f ca="1">IF(COLUMNS($Q1:GP1)&lt;=$E$61,1,0)</f>
        <v>0</v>
      </c>
      <c r="GQ1" s="51">
        <f ca="1">IF(COLUMNS($Q1:GQ1)&lt;=$E$61,1,0)</f>
        <v>0</v>
      </c>
      <c r="GR1" s="51">
        <f ca="1">IF(COLUMNS($Q1:GR1)&lt;=$E$61,1,0)</f>
        <v>0</v>
      </c>
      <c r="GS1" s="51">
        <f ca="1">IF(COLUMNS($Q1:GS1)&lt;=$E$61,1,0)</f>
        <v>0</v>
      </c>
      <c r="GT1" s="51">
        <f ca="1">IF(COLUMNS($Q1:GT1)&lt;=$E$61,1,0)</f>
        <v>0</v>
      </c>
      <c r="GU1" s="51">
        <f ca="1">IF(COLUMNS($Q1:GU1)&lt;=$E$61,1,0)</f>
        <v>0</v>
      </c>
      <c r="GV1" s="51">
        <f ca="1">IF(COLUMNS($Q1:GV1)&lt;=$E$61,1,0)</f>
        <v>0</v>
      </c>
      <c r="GW1" s="51">
        <f ca="1">IF(COLUMNS($Q1:GW1)&lt;=$E$61,1,0)</f>
        <v>0</v>
      </c>
      <c r="GX1" s="51">
        <f ca="1">IF(COLUMNS($Q1:GX1)&lt;=$E$61,1,0)</f>
        <v>0</v>
      </c>
      <c r="GY1" s="51">
        <f ca="1">IF(COLUMNS($Q1:GY1)&lt;=$E$61,1,0)</f>
        <v>0</v>
      </c>
      <c r="GZ1" s="51">
        <f ca="1">IF(COLUMNS($Q1:GZ1)&lt;=$E$61,1,0)</f>
        <v>0</v>
      </c>
      <c r="HA1" s="51">
        <f ca="1">IF(COLUMNS($Q1:HA1)&lt;=$E$61,1,0)</f>
        <v>0</v>
      </c>
      <c r="HB1" s="51">
        <f ca="1">IF(COLUMNS($Q1:HB1)&lt;=$E$61,1,0)</f>
        <v>0</v>
      </c>
      <c r="HC1" s="51">
        <f ca="1">IF(COLUMNS($Q1:HC1)&lt;=$E$61,1,0)</f>
        <v>0</v>
      </c>
      <c r="HD1" s="51">
        <f ca="1">IF(COLUMNS($Q1:HD1)&lt;=$E$61,1,0)</f>
        <v>0</v>
      </c>
      <c r="HE1" s="51">
        <f ca="1">IF(COLUMNS($Q1:HE1)&lt;=$E$61,1,0)</f>
        <v>0</v>
      </c>
      <c r="HF1" s="51">
        <f ca="1">IF(COLUMNS($Q1:HF1)&lt;=$E$61,1,0)</f>
        <v>0</v>
      </c>
      <c r="HG1" s="51">
        <f ca="1">IF(COLUMNS($Q1:HG1)&lt;=$E$61,1,0)</f>
        <v>0</v>
      </c>
      <c r="HH1" s="51">
        <f ca="1">IF(COLUMNS($Q1:HH1)&lt;=$E$61,1,0)</f>
        <v>0</v>
      </c>
      <c r="HI1" s="51">
        <f ca="1">IF(COLUMNS($Q1:HI1)&lt;=$E$61,1,0)</f>
        <v>0</v>
      </c>
      <c r="HJ1" s="51">
        <f ca="1">IF(COLUMNS($Q1:HJ1)&lt;=$E$61,1,0)</f>
        <v>0</v>
      </c>
      <c r="HK1" s="51">
        <f ca="1">IF(COLUMNS($Q1:HK1)&lt;=$E$61,1,0)</f>
        <v>0</v>
      </c>
      <c r="HL1" s="51">
        <f ca="1">IF(COLUMNS($Q1:HL1)&lt;=$E$61,1,0)</f>
        <v>0</v>
      </c>
      <c r="HM1" s="51">
        <f ca="1">IF(COLUMNS($Q1:HM1)&lt;=$E$61,1,0)</f>
        <v>0</v>
      </c>
      <c r="HN1" s="51">
        <f ca="1">IF(COLUMNS($Q1:HN1)&lt;=$E$61,1,0)</f>
        <v>0</v>
      </c>
      <c r="HO1" s="51">
        <f ca="1">IF(COLUMNS($Q1:HO1)&lt;=$E$61,1,0)</f>
        <v>0</v>
      </c>
      <c r="HP1" s="51">
        <f ca="1">IF(COLUMNS($Q1:HP1)&lt;=$E$61,1,0)</f>
        <v>0</v>
      </c>
      <c r="HQ1" s="51">
        <f ca="1">IF(COLUMNS($Q1:HQ1)&lt;=$E$61,1,0)</f>
        <v>0</v>
      </c>
      <c r="HR1" s="51">
        <f ca="1">IF(COLUMNS($Q1:HR1)&lt;=$E$61,1,0)</f>
        <v>0</v>
      </c>
      <c r="HS1" s="51">
        <f ca="1">IF(COLUMNS($Q1:HS1)&lt;=$E$61,1,0)</f>
        <v>0</v>
      </c>
      <c r="HT1" s="51">
        <f ca="1">IF(COLUMNS($Q1:HT1)&lt;=$E$61,1,0)</f>
        <v>0</v>
      </c>
      <c r="HU1" s="51">
        <f ca="1">IF(COLUMNS($Q1:HU1)&lt;=$E$61,1,0)</f>
        <v>0</v>
      </c>
      <c r="HV1" s="51">
        <f ca="1">IF(COLUMNS($Q1:HV1)&lt;=$E$61,1,0)</f>
        <v>0</v>
      </c>
      <c r="HW1" s="51">
        <f ca="1">IF(COLUMNS($Q1:HW1)&lt;=$E$61,1,0)</f>
        <v>0</v>
      </c>
      <c r="HX1" s="51">
        <f ca="1">IF(COLUMNS($Q1:HX1)&lt;=$E$61,1,0)</f>
        <v>0</v>
      </c>
      <c r="HY1" s="51">
        <f ca="1">IF(COLUMNS($Q1:HY1)&lt;=$E$61,1,0)</f>
        <v>0</v>
      </c>
      <c r="HZ1" s="51">
        <f ca="1">IF(COLUMNS($Q1:HZ1)&lt;=$E$61,1,0)</f>
        <v>0</v>
      </c>
      <c r="IA1" s="51">
        <f ca="1">IF(COLUMNS($Q1:IA1)&lt;=$E$61,1,0)</f>
        <v>0</v>
      </c>
      <c r="IB1" s="51">
        <f ca="1">IF(COLUMNS($Q1:IB1)&lt;=$E$61,1,0)</f>
        <v>0</v>
      </c>
      <c r="IC1" s="51">
        <f ca="1">IF(COLUMNS($Q1:IC1)&lt;=$E$61,1,0)</f>
        <v>0</v>
      </c>
      <c r="ID1" s="51">
        <f ca="1">IF(COLUMNS($Q1:ID1)&lt;=$E$61,1,0)</f>
        <v>0</v>
      </c>
      <c r="IE1" s="51">
        <f ca="1">IF(COLUMNS($Q1:IE1)&lt;=$E$61,1,0)</f>
        <v>0</v>
      </c>
      <c r="IF1" s="51">
        <f ca="1">IF(COLUMNS($Q1:IF1)&lt;=$E$61,1,0)</f>
        <v>0</v>
      </c>
      <c r="IG1" s="51">
        <f ca="1">IF(COLUMNS($Q1:IG1)&lt;=$E$61,1,0)</f>
        <v>0</v>
      </c>
      <c r="IH1" s="51">
        <f ca="1">IF(COLUMNS($Q1:IH1)&lt;=$E$61,1,0)</f>
        <v>0</v>
      </c>
      <c r="II1" s="51">
        <f ca="1">IF(COLUMNS($Q1:II1)&lt;=$E$61,1,0)</f>
        <v>0</v>
      </c>
      <c r="IJ1" s="51">
        <f ca="1">IF(COLUMNS($Q1:IJ1)&lt;=$E$61,1,0)</f>
        <v>0</v>
      </c>
      <c r="IK1" s="51">
        <f ca="1">IF(COLUMNS($Q1:IK1)&lt;=$E$61,1,0)</f>
        <v>0</v>
      </c>
      <c r="IL1" s="51">
        <f ca="1">IF(COLUMNS($Q1:IL1)&lt;=$E$61,1,0)</f>
        <v>0</v>
      </c>
      <c r="IM1" s="51">
        <f ca="1">IF(COLUMNS($Q1:IM1)&lt;=$E$61,1,0)</f>
        <v>0</v>
      </c>
      <c r="IN1" s="51">
        <f ca="1">IF(COLUMNS($Q1:IN1)&lt;=$E$61,1,0)</f>
        <v>0</v>
      </c>
      <c r="IO1" s="51">
        <f ca="1">IF(COLUMNS($Q1:IO1)&lt;=$E$61,1,0)</f>
        <v>0</v>
      </c>
      <c r="IP1" s="51">
        <f ca="1">IF(COLUMNS($Q1:IP1)&lt;=$E$61,1,0)</f>
        <v>0</v>
      </c>
      <c r="IQ1" s="51">
        <f ca="1">IF(COLUMNS($Q1:IQ1)&lt;=$E$61,1,0)</f>
        <v>0</v>
      </c>
      <c r="IR1" s="51">
        <f ca="1">IF(COLUMNS($Q1:IR1)&lt;=$E$61,1,0)</f>
        <v>0</v>
      </c>
      <c r="IS1" s="51">
        <f ca="1">IF(COLUMNS($Q1:IS1)&lt;=$E$61,1,0)</f>
        <v>0</v>
      </c>
      <c r="IT1" s="51">
        <f ca="1">IF(COLUMNS($Q1:IT1)&lt;=$E$61,1,0)</f>
        <v>0</v>
      </c>
      <c r="IU1" s="51">
        <f ca="1">IF(COLUMNS($Q1:IU1)&lt;=$E$61,1,0)</f>
        <v>0</v>
      </c>
      <c r="IV1" s="51">
        <f ca="1">IF(COLUMNS($Q1:IV1)&lt;=$E$61,1,0)</f>
        <v>0</v>
      </c>
      <c r="IW1" s="51">
        <f ca="1">IF(COLUMNS($Q1:IW1)&lt;=$E$61,1,0)</f>
        <v>0</v>
      </c>
      <c r="IX1" s="51">
        <f ca="1">IF(COLUMNS($Q1:IX1)&lt;=$E$61,1,0)</f>
        <v>0</v>
      </c>
      <c r="IY1" s="51">
        <f ca="1">IF(COLUMNS($Q1:IY1)&lt;=$E$61,1,0)</f>
        <v>0</v>
      </c>
      <c r="IZ1" s="51">
        <f ca="1">IF(COLUMNS($Q1:IZ1)&lt;=$E$61,1,0)</f>
        <v>0</v>
      </c>
      <c r="JA1" s="51">
        <f ca="1">IF(COLUMNS($Q1:JA1)&lt;=$E$61,1,0)</f>
        <v>0</v>
      </c>
      <c r="JB1" s="51">
        <f ca="1">IF(COLUMNS($Q1:JB1)&lt;=$E$61,1,0)</f>
        <v>0</v>
      </c>
      <c r="JC1" s="51">
        <f ca="1">IF(COLUMNS($Q1:JC1)&lt;=$E$61,1,0)</f>
        <v>0</v>
      </c>
      <c r="JD1" s="51">
        <f ca="1">IF(COLUMNS($Q1:JD1)&lt;=$E$61,1,0)</f>
        <v>0</v>
      </c>
      <c r="JE1" s="51">
        <f ca="1">IF(COLUMNS($Q1:JE1)&lt;=$E$61,1,0)</f>
        <v>0</v>
      </c>
      <c r="JF1" s="51">
        <f ca="1">IF(COLUMNS($Q1:JF1)&lt;=$E$61,1,0)</f>
        <v>0</v>
      </c>
      <c r="JG1" s="51">
        <f ca="1">IF(COLUMNS($Q1:JG1)&lt;=$E$61,1,0)</f>
        <v>0</v>
      </c>
      <c r="JH1" s="51">
        <f ca="1">IF(COLUMNS($Q1:JH1)&lt;=$E$61,1,0)</f>
        <v>0</v>
      </c>
      <c r="JI1" s="51">
        <f ca="1">IF(COLUMNS($Q1:JI1)&lt;=$E$61,1,0)</f>
        <v>0</v>
      </c>
      <c r="JJ1" s="51">
        <f ca="1">IF(COLUMNS($Q1:JJ1)&lt;=$E$61,1,0)</f>
        <v>0</v>
      </c>
      <c r="JK1" s="51">
        <f ca="1">IF(COLUMNS($Q1:JK1)&lt;=$E$61,1,0)</f>
        <v>0</v>
      </c>
      <c r="JL1" s="51">
        <f ca="1">IF(COLUMNS($Q1:JL1)&lt;=$E$61,1,0)</f>
        <v>0</v>
      </c>
      <c r="JM1" s="51">
        <f ca="1">IF(COLUMNS($Q1:JM1)&lt;=$E$61,1,0)</f>
        <v>0</v>
      </c>
      <c r="JN1" s="51">
        <f ca="1">IF(COLUMNS($Q1:JN1)&lt;=$E$61,1,0)</f>
        <v>0</v>
      </c>
      <c r="JO1" s="51">
        <f ca="1">IF(COLUMNS($Q1:JO1)&lt;=$E$61,1,0)</f>
        <v>0</v>
      </c>
      <c r="JP1" s="51">
        <f ca="1">IF(COLUMNS($Q1:JP1)&lt;=$E$61,1,0)</f>
        <v>0</v>
      </c>
      <c r="JQ1" s="51">
        <f ca="1">IF(COLUMNS($Q1:JQ1)&lt;=$E$61,1,0)</f>
        <v>0</v>
      </c>
      <c r="JR1" s="51">
        <f ca="1">IF(COLUMNS($Q1:JR1)&lt;=$E$61,1,0)</f>
        <v>0</v>
      </c>
      <c r="JS1" s="51">
        <f ca="1">IF(COLUMNS($Q1:JS1)&lt;=$E$61,1,0)</f>
        <v>0</v>
      </c>
      <c r="JT1" s="51">
        <f ca="1">IF(COLUMNS($Q1:JT1)&lt;=$E$61,1,0)</f>
        <v>0</v>
      </c>
      <c r="JU1" s="51">
        <f ca="1">IF(COLUMNS($Q1:JU1)&lt;=$E$61,1,0)</f>
        <v>0</v>
      </c>
      <c r="JV1" s="51">
        <f ca="1">IF(COLUMNS($Q1:JV1)&lt;=$E$61,1,0)</f>
        <v>0</v>
      </c>
      <c r="JW1" s="51">
        <f ca="1">IF(COLUMNS($Q1:JW1)&lt;=$E$61,1,0)</f>
        <v>0</v>
      </c>
      <c r="JX1" s="51">
        <f ca="1">IF(COLUMNS($Q1:JX1)&lt;=$E$61,1,0)</f>
        <v>0</v>
      </c>
      <c r="JY1" s="51">
        <f ca="1">IF(COLUMNS($Q1:JY1)&lt;=$E$61,1,0)</f>
        <v>0</v>
      </c>
      <c r="JZ1" s="51">
        <f ca="1">IF(COLUMNS($Q1:JZ1)&lt;=$E$61,1,0)</f>
        <v>0</v>
      </c>
      <c r="KA1" s="51">
        <f ca="1">IF(COLUMNS($Q1:KA1)&lt;=$E$61,1,0)</f>
        <v>0</v>
      </c>
      <c r="KB1" s="51">
        <f ca="1">IF(COLUMNS($Q1:KB1)&lt;=$E$61,1,0)</f>
        <v>0</v>
      </c>
      <c r="KC1" s="51">
        <f ca="1">IF(COLUMNS($Q1:KC1)&lt;=$E$61,1,0)</f>
        <v>0</v>
      </c>
      <c r="KD1" s="51">
        <f ca="1">IF(COLUMNS($Q1:KD1)&lt;=$E$61,1,0)</f>
        <v>0</v>
      </c>
      <c r="KE1" s="51">
        <f ca="1">IF(COLUMNS($Q1:KE1)&lt;=$E$61,1,0)</f>
        <v>0</v>
      </c>
      <c r="KF1" s="51">
        <f ca="1">IF(COLUMNS($Q1:KF1)&lt;=$E$61,1,0)</f>
        <v>0</v>
      </c>
      <c r="KG1" s="51">
        <f ca="1">IF(COLUMNS($Q1:KG1)&lt;=$E$61,1,0)</f>
        <v>0</v>
      </c>
      <c r="KH1" s="51">
        <f ca="1">IF(COLUMNS($Q1:KH1)&lt;=$E$61,1,0)</f>
        <v>0</v>
      </c>
      <c r="KI1" s="51">
        <f ca="1">IF(COLUMNS($Q1:KI1)&lt;=$E$61,1,0)</f>
        <v>0</v>
      </c>
      <c r="KJ1" s="51">
        <f ca="1">IF(COLUMNS($Q1:KJ1)&lt;=$E$61,1,0)</f>
        <v>0</v>
      </c>
      <c r="KK1" s="51">
        <f ca="1">IF(COLUMNS($Q1:KK1)&lt;=$E$61,1,0)</f>
        <v>0</v>
      </c>
      <c r="KL1" s="51">
        <f ca="1">IF(COLUMNS($Q1:KL1)&lt;=$E$61,1,0)</f>
        <v>0</v>
      </c>
      <c r="KM1" s="51">
        <f ca="1">IF(COLUMNS($Q1:KM1)&lt;=$E$61,1,0)</f>
        <v>0</v>
      </c>
      <c r="KN1" s="51">
        <f ca="1">IF(COLUMNS($Q1:KN1)&lt;=$E$61,1,0)</f>
        <v>0</v>
      </c>
      <c r="KO1" s="51">
        <f ca="1">IF(COLUMNS($Q1:KO1)&lt;=$E$61,1,0)</f>
        <v>0</v>
      </c>
      <c r="KP1" s="51">
        <f ca="1">IF(COLUMNS($Q1:KP1)&lt;=$E$61,1,0)</f>
        <v>0</v>
      </c>
      <c r="KQ1" s="51">
        <f ca="1">IF(COLUMNS($Q1:KQ1)&lt;=$E$61,1,0)</f>
        <v>0</v>
      </c>
      <c r="KR1" s="51">
        <f ca="1">IF(COLUMNS($Q1:KR1)&lt;=$E$61,1,0)</f>
        <v>0</v>
      </c>
      <c r="KS1" s="51">
        <f ca="1">IF(COLUMNS($Q1:KS1)&lt;=$E$61,1,0)</f>
        <v>0</v>
      </c>
      <c r="KT1" s="51">
        <f ca="1">IF(COLUMNS($Q1:KT1)&lt;=$E$61,1,0)</f>
        <v>0</v>
      </c>
      <c r="KU1" s="51">
        <f ca="1">IF(COLUMNS($Q1:KU1)&lt;=$E$61,1,0)</f>
        <v>0</v>
      </c>
      <c r="KV1" s="51">
        <f ca="1">IF(COLUMNS($Q1:KV1)&lt;=$E$61,1,0)</f>
        <v>0</v>
      </c>
      <c r="KW1" s="51">
        <f ca="1">IF(COLUMNS($Q1:KW1)&lt;=$E$61,1,0)</f>
        <v>0</v>
      </c>
      <c r="KX1" s="51">
        <f ca="1">IF(COLUMNS($Q1:KX1)&lt;=$E$61,1,0)</f>
        <v>0</v>
      </c>
      <c r="KY1" s="51">
        <f ca="1">IF(COLUMNS($Q1:KY1)&lt;=$E$61,1,0)</f>
        <v>0</v>
      </c>
      <c r="KZ1" s="51">
        <f ca="1">IF(COLUMNS($Q1:KZ1)&lt;=$E$61,1,0)</f>
        <v>0</v>
      </c>
      <c r="LA1" s="51">
        <f ca="1">IF(COLUMNS($Q1:LA1)&lt;=$E$61,1,0)</f>
        <v>0</v>
      </c>
      <c r="LB1" s="51">
        <f ca="1">IF(COLUMNS($Q1:LB1)&lt;=$E$61,1,0)</f>
        <v>0</v>
      </c>
      <c r="LC1" s="51">
        <f ca="1">IF(COLUMNS($Q1:LC1)&lt;=$E$61,1,0)</f>
        <v>0</v>
      </c>
      <c r="LD1" s="51">
        <f ca="1">IF(COLUMNS($Q1:LD1)&lt;=$E$61,1,0)</f>
        <v>0</v>
      </c>
      <c r="LE1" s="51">
        <f ca="1">IF(COLUMNS($Q1:LE1)&lt;=$E$61,1,0)</f>
        <v>0</v>
      </c>
      <c r="LF1" s="51">
        <f ca="1">IF(COLUMNS($Q1:LF1)&lt;=$E$61,1,0)</f>
        <v>0</v>
      </c>
      <c r="LG1" s="51">
        <f ca="1">IF(COLUMNS($Q1:LG1)&lt;=$E$61,1,0)</f>
        <v>0</v>
      </c>
      <c r="LH1" s="51">
        <f ca="1">IF(COLUMNS($Q1:LH1)&lt;=$E$61,1,0)</f>
        <v>0</v>
      </c>
      <c r="LI1" s="51">
        <f ca="1">IF(COLUMNS($Q1:LI1)&lt;=$E$61,1,0)</f>
        <v>0</v>
      </c>
      <c r="LJ1" s="51">
        <f ca="1">IF(COLUMNS($Q1:LJ1)&lt;=$E$61,1,0)</f>
        <v>0</v>
      </c>
      <c r="LK1" s="51">
        <f ca="1">IF(COLUMNS($Q1:LK1)&lt;=$E$61,1,0)</f>
        <v>0</v>
      </c>
      <c r="LL1" s="51">
        <f ca="1">IF(COLUMNS($Q1:LL1)&lt;=$E$61,1,0)</f>
        <v>0</v>
      </c>
      <c r="LM1" s="51">
        <f ca="1">IF(COLUMNS($Q1:LM1)&lt;=$E$61,1,0)</f>
        <v>0</v>
      </c>
      <c r="LN1" s="51">
        <f ca="1">IF(COLUMNS($Q1:LN1)&lt;=$E$61,1,0)</f>
        <v>0</v>
      </c>
      <c r="LO1" s="51">
        <f ca="1">IF(COLUMNS($Q1:LO1)&lt;=$E$61,1,0)</f>
        <v>0</v>
      </c>
      <c r="LP1" s="51">
        <f ca="1">IF(COLUMNS($Q1:LP1)&lt;=$E$61,1,0)</f>
        <v>0</v>
      </c>
      <c r="LQ1" s="51">
        <f ca="1">IF(COLUMNS($Q1:LQ1)&lt;=$E$61,1,0)</f>
        <v>0</v>
      </c>
      <c r="LR1" s="51">
        <f ca="1">IF(COLUMNS($Q1:LR1)&lt;=$E$61,1,0)</f>
        <v>0</v>
      </c>
      <c r="LS1" s="51">
        <f ca="1">IF(COLUMNS($Q1:LS1)&lt;=$E$61,1,0)</f>
        <v>0</v>
      </c>
      <c r="LT1" s="51">
        <f ca="1">IF(COLUMNS($Q1:LT1)&lt;=$E$61,1,0)</f>
        <v>0</v>
      </c>
      <c r="LU1" s="51">
        <f ca="1">IF(COLUMNS($Q1:LU1)&lt;=$E$61,1,0)</f>
        <v>0</v>
      </c>
      <c r="LV1" s="51">
        <f ca="1">IF(COLUMNS($Q1:LV1)&lt;=$E$61,1,0)</f>
        <v>0</v>
      </c>
      <c r="LW1" s="51">
        <f ca="1">IF(COLUMNS($Q1:LW1)&lt;=$E$61,1,0)</f>
        <v>0</v>
      </c>
      <c r="LX1" s="51">
        <f ca="1">IF(COLUMNS($Q1:LX1)&lt;=$E$61,1,0)</f>
        <v>0</v>
      </c>
      <c r="LY1" s="51">
        <f ca="1">IF(COLUMNS($Q1:LY1)&lt;=$E$61,1,0)</f>
        <v>0</v>
      </c>
      <c r="LZ1" s="51">
        <f ca="1">IF(COLUMNS($Q1:LZ1)&lt;=$E$61,1,0)</f>
        <v>0</v>
      </c>
      <c r="MA1" s="51">
        <f ca="1">IF(COLUMNS($Q1:MA1)&lt;=$E$61,1,0)</f>
        <v>0</v>
      </c>
      <c r="MB1" s="51">
        <f ca="1">IF(COLUMNS($Q1:MB1)&lt;=$E$61,1,0)</f>
        <v>0</v>
      </c>
      <c r="MC1" s="51">
        <f ca="1">IF(COLUMNS($Q1:MC1)&lt;=$E$61,1,0)</f>
        <v>0</v>
      </c>
      <c r="MD1" s="51">
        <f ca="1">IF(COLUMNS($Q1:MD1)&lt;=$E$61,1,0)</f>
        <v>0</v>
      </c>
      <c r="ME1" s="51">
        <f ca="1">IF(COLUMNS($Q1:ME1)&lt;=$E$61,1,0)</f>
        <v>0</v>
      </c>
      <c r="MF1" s="51">
        <f ca="1">IF(COLUMNS($Q1:MF1)&lt;=$E$61,1,0)</f>
        <v>0</v>
      </c>
      <c r="MG1" s="51">
        <f ca="1">IF(COLUMNS($Q1:MG1)&lt;=$E$61,1,0)</f>
        <v>0</v>
      </c>
      <c r="MH1" s="51">
        <f ca="1">IF(COLUMNS($Q1:MH1)&lt;=$E$61,1,0)</f>
        <v>0</v>
      </c>
      <c r="MI1" s="51">
        <f ca="1">IF(COLUMNS($Q1:MI1)&lt;=$E$61,1,0)</f>
        <v>0</v>
      </c>
      <c r="MJ1" s="51">
        <f ca="1">IF(COLUMNS($Q1:MJ1)&lt;=$E$61,1,0)</f>
        <v>0</v>
      </c>
      <c r="MK1" s="51">
        <f ca="1">IF(COLUMNS($Q1:MK1)&lt;=$E$61,1,0)</f>
        <v>0</v>
      </c>
      <c r="ML1" s="51">
        <f ca="1">IF(COLUMNS($Q1:ML1)&lt;=$E$61,1,0)</f>
        <v>0</v>
      </c>
      <c r="MM1" s="51">
        <f ca="1">IF(COLUMNS($Q1:MM1)&lt;=$E$61,1,0)</f>
        <v>0</v>
      </c>
      <c r="MN1" s="51">
        <f ca="1">IF(COLUMNS($Q1:MN1)&lt;=$E$61,1,0)</f>
        <v>0</v>
      </c>
      <c r="MO1" s="51">
        <f ca="1">IF(COLUMNS($Q1:MO1)&lt;=$E$61,1,0)</f>
        <v>0</v>
      </c>
      <c r="MP1" s="51">
        <f ca="1">IF(COLUMNS($Q1:MP1)&lt;=$E$61,1,0)</f>
        <v>0</v>
      </c>
      <c r="MQ1" s="51">
        <f ca="1">IF(COLUMNS($Q1:MQ1)&lt;=$E$61,1,0)</f>
        <v>0</v>
      </c>
      <c r="MR1" s="51">
        <f ca="1">IF(COLUMNS($Q1:MR1)&lt;=$E$61,1,0)</f>
        <v>0</v>
      </c>
      <c r="MS1" s="51">
        <f ca="1">IF(COLUMNS($Q1:MS1)&lt;=$E$61,1,0)</f>
        <v>0</v>
      </c>
      <c r="MT1" s="51">
        <f ca="1">IF(COLUMNS($Q1:MT1)&lt;=$E$61,1,0)</f>
        <v>0</v>
      </c>
      <c r="MU1" s="51">
        <f ca="1">IF(COLUMNS($Q1:MU1)&lt;=$E$61,1,0)</f>
        <v>0</v>
      </c>
      <c r="MV1" s="51">
        <f ca="1">IF(COLUMNS($Q1:MV1)&lt;=$E$61,1,0)</f>
        <v>0</v>
      </c>
      <c r="MW1" s="51">
        <f ca="1">IF(COLUMNS($Q1:MW1)&lt;=$E$61,1,0)</f>
        <v>0</v>
      </c>
      <c r="MX1" s="51">
        <f ca="1">IF(COLUMNS($Q1:MX1)&lt;=$E$61,1,0)</f>
        <v>0</v>
      </c>
      <c r="MY1" s="51">
        <f ca="1">IF(COLUMNS($Q1:MY1)&lt;=$E$61,1,0)</f>
        <v>0</v>
      </c>
      <c r="MZ1" s="51">
        <f ca="1">IF(COLUMNS($Q1:MZ1)&lt;=$E$61,1,0)</f>
        <v>0</v>
      </c>
      <c r="NA1" s="51">
        <f ca="1">IF(COLUMNS($Q1:NA1)&lt;=$E$61,1,0)</f>
        <v>0</v>
      </c>
      <c r="NB1" s="51">
        <f ca="1">IF(COLUMNS($Q1:NB1)&lt;=$E$61,1,0)</f>
        <v>0</v>
      </c>
      <c r="NC1" s="51">
        <f ca="1">IF(COLUMNS($Q1:NC1)&lt;=$E$61,1,0)</f>
        <v>0</v>
      </c>
      <c r="ND1" s="51">
        <f ca="1">IF(COLUMNS($Q1:ND1)&lt;=$E$61,1,0)</f>
        <v>0</v>
      </c>
      <c r="NE1" s="51">
        <f ca="1">IF(COLUMNS($Q1:NE1)&lt;=$E$61,1,0)</f>
        <v>0</v>
      </c>
      <c r="NF1" s="51">
        <f ca="1">IF(COLUMNS($Q1:NF1)&lt;=$E$61,1,0)</f>
        <v>0</v>
      </c>
      <c r="NG1" s="51">
        <f ca="1">IF(COLUMNS($Q1:NG1)&lt;=$E$61,1,0)</f>
        <v>0</v>
      </c>
      <c r="NH1" s="51">
        <f ca="1">IF(COLUMNS($Q1:NH1)&lt;=$E$61,1,0)</f>
        <v>0</v>
      </c>
      <c r="NI1" s="51">
        <f ca="1">IF(COLUMNS($Q1:NI1)&lt;=$E$61,1,0)</f>
        <v>0</v>
      </c>
      <c r="NJ1" s="51">
        <f ca="1">IF(COLUMNS($Q1:NJ1)&lt;=$E$61,1,0)</f>
        <v>0</v>
      </c>
      <c r="NK1" s="51">
        <f ca="1">IF(COLUMNS($Q1:NK1)&lt;=$E$61,1,0)</f>
        <v>0</v>
      </c>
      <c r="NL1" s="51">
        <f ca="1">IF(COLUMNS($Q1:NL1)&lt;=$E$61,1,0)</f>
        <v>0</v>
      </c>
      <c r="NM1" s="51">
        <f ca="1">IF(COLUMNS($Q1:NM1)&lt;=$E$61,1,0)</f>
        <v>0</v>
      </c>
      <c r="NN1" s="51">
        <f ca="1">IF(COLUMNS($Q1:NN1)&lt;=$E$61,1,0)</f>
        <v>0</v>
      </c>
      <c r="NO1" s="51">
        <f ca="1">IF(COLUMNS($Q1:NO1)&lt;=$E$61,1,0)</f>
        <v>0</v>
      </c>
      <c r="NP1" s="51">
        <f ca="1">IF(COLUMNS($Q1:NP1)&lt;=$E$61,1,0)</f>
        <v>0</v>
      </c>
      <c r="NQ1" s="51">
        <f ca="1">IF(COLUMNS($Q1:NQ1)&lt;=$E$61,1,0)</f>
        <v>0</v>
      </c>
      <c r="NR1" s="51">
        <f ca="1">IF(COLUMNS($Q1:NR1)&lt;=$E$61,1,0)</f>
        <v>0</v>
      </c>
      <c r="NS1" s="51">
        <f ca="1">IF(COLUMNS($Q1:NS1)&lt;=$E$61,1,0)</f>
        <v>0</v>
      </c>
      <c r="NT1" s="51">
        <f ca="1">IF(COLUMNS($Q1:NT1)&lt;=$E$61,1,0)</f>
        <v>0</v>
      </c>
      <c r="NU1" s="51">
        <f ca="1">IF(COLUMNS($Q1:NU1)&lt;=$E$61,1,0)</f>
        <v>0</v>
      </c>
      <c r="NV1" s="51">
        <f ca="1">IF(COLUMNS($Q1:NV1)&lt;=$E$61,1,0)</f>
        <v>0</v>
      </c>
      <c r="NW1" s="51">
        <f ca="1">IF(COLUMNS($Q1:NW1)&lt;=$E$61,1,0)</f>
        <v>0</v>
      </c>
      <c r="NX1" s="51">
        <f ca="1">IF(COLUMNS($Q1:NX1)&lt;=$E$61,1,0)</f>
        <v>0</v>
      </c>
      <c r="NY1" s="51">
        <f ca="1">IF(COLUMNS($Q1:NY1)&lt;=$E$61,1,0)</f>
        <v>0</v>
      </c>
      <c r="NZ1" s="51">
        <f ca="1">IF(COLUMNS($Q1:NZ1)&lt;=$E$61,1,0)</f>
        <v>0</v>
      </c>
      <c r="OA1" s="51">
        <f ca="1">IF(COLUMNS($Q1:OA1)&lt;=$E$61,1,0)</f>
        <v>0</v>
      </c>
      <c r="OB1" s="51">
        <f ca="1">IF(COLUMNS($Q1:OB1)&lt;=$E$61,1,0)</f>
        <v>0</v>
      </c>
      <c r="OC1" s="51">
        <f ca="1">IF(COLUMNS($Q1:OC1)&lt;=$E$61,1,0)</f>
        <v>0</v>
      </c>
      <c r="OD1" s="51">
        <f ca="1">IF(COLUMNS($Q1:OD1)&lt;=$E$61,1,0)</f>
        <v>0</v>
      </c>
      <c r="OE1" s="51">
        <f ca="1">IF(COLUMNS($Q1:OE1)&lt;=$E$61,1,0)</f>
        <v>0</v>
      </c>
      <c r="OF1" s="51">
        <f ca="1">IF(COLUMNS($Q1:OF1)&lt;=$E$61,1,0)</f>
        <v>0</v>
      </c>
      <c r="OG1" s="51">
        <f ca="1">IF(COLUMNS($Q1:OG1)&lt;=$E$61,1,0)</f>
        <v>0</v>
      </c>
      <c r="OH1" s="51">
        <f ca="1">IF(COLUMNS($Q1:OH1)&lt;=$E$61,1,0)</f>
        <v>0</v>
      </c>
      <c r="OI1" s="51">
        <f ca="1">IF(COLUMNS($Q1:OI1)&lt;=$E$61,1,0)</f>
        <v>0</v>
      </c>
      <c r="OJ1" s="51">
        <f ca="1">IF(COLUMNS($Q1:OJ1)&lt;=$E$61,1,0)</f>
        <v>0</v>
      </c>
      <c r="OK1" s="51">
        <f ca="1">IF(COLUMNS($Q1:OK1)&lt;=$E$61,1,0)</f>
        <v>0</v>
      </c>
      <c r="OL1" s="51">
        <f ca="1">IF(COLUMNS($Q1:OL1)&lt;=$E$61,1,0)</f>
        <v>0</v>
      </c>
      <c r="OM1" s="51">
        <f ca="1">IF(COLUMNS($Q1:OM1)&lt;=$E$61,1,0)</f>
        <v>0</v>
      </c>
      <c r="ON1" s="51">
        <f ca="1">IF(COLUMNS($Q1:ON1)&lt;=$E$61,1,0)</f>
        <v>0</v>
      </c>
      <c r="OO1" s="51">
        <f ca="1">IF(COLUMNS($Q1:OO1)&lt;=$E$61,1,0)</f>
        <v>0</v>
      </c>
      <c r="OP1" s="51">
        <f ca="1">IF(COLUMNS($Q1:OP1)&lt;=$E$61,1,0)</f>
        <v>0</v>
      </c>
      <c r="OQ1" s="51">
        <f ca="1">IF(COLUMNS($Q1:OQ1)&lt;=$E$61,1,0)</f>
        <v>0</v>
      </c>
      <c r="OT1" s="49" t="s">
        <v>39</v>
      </c>
    </row>
    <row r="2" spans="1:443" s="49" customFormat="1" ht="15" hidden="1" outlineLevel="1" x14ac:dyDescent="0.3">
      <c r="D2" s="50"/>
      <c r="H2" s="50"/>
      <c r="M2" s="49" t="s">
        <v>40</v>
      </c>
      <c r="O2" s="50"/>
      <c r="Q2" s="51">
        <f ca="1">IF(COLUMNS($Q2:Q2)=$E$61,1,0)</f>
        <v>0</v>
      </c>
      <c r="R2" s="51">
        <f ca="1">IF(COLUMNS($Q2:R2)=$E$61,1,0)</f>
        <v>0</v>
      </c>
      <c r="S2" s="51">
        <f ca="1">IF(COLUMNS($Q2:S2)=$E$61,1,0)</f>
        <v>0</v>
      </c>
      <c r="T2" s="51">
        <f ca="1">IF(COLUMNS($Q2:T2)=$E$61,1,0)</f>
        <v>0</v>
      </c>
      <c r="U2" s="51">
        <f ca="1">IF(COLUMNS($Q2:U2)=$E$61,1,0)</f>
        <v>0</v>
      </c>
      <c r="V2" s="51">
        <f ca="1">IF(COLUMNS($Q2:V2)=$E$61,1,0)</f>
        <v>0</v>
      </c>
      <c r="W2" s="51">
        <f ca="1">IF(COLUMNS($Q2:W2)=$E$61,1,0)</f>
        <v>0</v>
      </c>
      <c r="X2" s="51">
        <f ca="1">IF(COLUMNS($Q2:X2)=$E$61,1,0)</f>
        <v>0</v>
      </c>
      <c r="Y2" s="51">
        <f ca="1">IF(COLUMNS($Q2:Y2)=$E$61,1,0)</f>
        <v>0</v>
      </c>
      <c r="Z2" s="51">
        <f ca="1">IF(COLUMNS($Q2:Z2)=$E$61,1,0)</f>
        <v>0</v>
      </c>
      <c r="AA2" s="51">
        <f ca="1">IF(COLUMNS($Q2:AA2)=$E$61,1,0)</f>
        <v>0</v>
      </c>
      <c r="AB2" s="51">
        <f ca="1">IF(COLUMNS($Q2:AB2)=$E$61,1,0)</f>
        <v>0</v>
      </c>
      <c r="AC2" s="51">
        <f ca="1">IF(COLUMNS($Q2:AC2)=$E$61,1,0)</f>
        <v>0</v>
      </c>
      <c r="AD2" s="51">
        <f ca="1">IF(COLUMNS($Q2:AD2)=$E$61,1,0)</f>
        <v>0</v>
      </c>
      <c r="AE2" s="51">
        <f ca="1">IF(COLUMNS($Q2:AE2)=$E$61,1,0)</f>
        <v>0</v>
      </c>
      <c r="AF2" s="51">
        <f ca="1">IF(COLUMNS($Q2:AF2)=$E$61,1,0)</f>
        <v>0</v>
      </c>
      <c r="AG2" s="51">
        <f ca="1">IF(COLUMNS($Q2:AG2)=$E$61,1,0)</f>
        <v>0</v>
      </c>
      <c r="AH2" s="51">
        <f ca="1">IF(COLUMNS($Q2:AH2)=$E$61,1,0)</f>
        <v>0</v>
      </c>
      <c r="AI2" s="51">
        <f ca="1">IF(COLUMNS($Q2:AI2)=$E$61,1,0)</f>
        <v>0</v>
      </c>
      <c r="AJ2" s="51">
        <f ca="1">IF(COLUMNS($Q2:AJ2)=$E$61,1,0)</f>
        <v>0</v>
      </c>
      <c r="AK2" s="51">
        <f ca="1">IF(COLUMNS($Q2:AK2)=$E$61,1,0)</f>
        <v>0</v>
      </c>
      <c r="AL2" s="51">
        <f ca="1">IF(COLUMNS($Q2:AL2)=$E$61,1,0)</f>
        <v>0</v>
      </c>
      <c r="AM2" s="51">
        <f ca="1">IF(COLUMNS($Q2:AM2)=$E$61,1,0)</f>
        <v>0</v>
      </c>
      <c r="AN2" s="51">
        <f ca="1">IF(COLUMNS($Q2:AN2)=$E$61,1,0)</f>
        <v>0</v>
      </c>
      <c r="AO2" s="51">
        <f ca="1">IF(COLUMNS($Q2:AO2)=$E$61,1,0)</f>
        <v>0</v>
      </c>
      <c r="AP2" s="51">
        <f ca="1">IF(COLUMNS($Q2:AP2)=$E$61,1,0)</f>
        <v>0</v>
      </c>
      <c r="AQ2" s="51">
        <f ca="1">IF(COLUMNS($Q2:AQ2)=$E$61,1,0)</f>
        <v>0</v>
      </c>
      <c r="AR2" s="51">
        <f ca="1">IF(COLUMNS($Q2:AR2)=$E$61,1,0)</f>
        <v>0</v>
      </c>
      <c r="AS2" s="51">
        <f ca="1">IF(COLUMNS($Q2:AS2)=$E$61,1,0)</f>
        <v>0</v>
      </c>
      <c r="AT2" s="51">
        <f ca="1">IF(COLUMNS($Q2:AT2)=$E$61,1,0)</f>
        <v>0</v>
      </c>
      <c r="AU2" s="51">
        <f ca="1">IF(COLUMNS($Q2:AU2)=$E$61,1,0)</f>
        <v>0</v>
      </c>
      <c r="AV2" s="51">
        <f ca="1">IF(COLUMNS($Q2:AV2)=$E$61,1,0)</f>
        <v>0</v>
      </c>
      <c r="AW2" s="51">
        <f ca="1">IF(COLUMNS($Q2:AW2)=$E$61,1,0)</f>
        <v>0</v>
      </c>
      <c r="AX2" s="51">
        <f ca="1">IF(COLUMNS($Q2:AX2)=$E$61,1,0)</f>
        <v>0</v>
      </c>
      <c r="AY2" s="51">
        <f ca="1">IF(COLUMNS($Q2:AY2)=$E$61,1,0)</f>
        <v>0</v>
      </c>
      <c r="AZ2" s="51">
        <f ca="1">IF(COLUMNS($Q2:AZ2)=$E$61,1,0)</f>
        <v>0</v>
      </c>
      <c r="BA2" s="51">
        <f ca="1">IF(COLUMNS($Q2:BA2)=$E$61,1,0)</f>
        <v>0</v>
      </c>
      <c r="BB2" s="51">
        <f ca="1">IF(COLUMNS($Q2:BB2)=$E$61,1,0)</f>
        <v>0</v>
      </c>
      <c r="BC2" s="51">
        <f ca="1">IF(COLUMNS($Q2:BC2)=$E$61,1,0)</f>
        <v>0</v>
      </c>
      <c r="BD2" s="51">
        <f ca="1">IF(COLUMNS($Q2:BD2)=$E$61,1,0)</f>
        <v>0</v>
      </c>
      <c r="BE2" s="51">
        <f ca="1">IF(COLUMNS($Q2:BE2)=$E$61,1,0)</f>
        <v>0</v>
      </c>
      <c r="BF2" s="51">
        <f ca="1">IF(COLUMNS($Q2:BF2)=$E$61,1,0)</f>
        <v>0</v>
      </c>
      <c r="BG2" s="51">
        <f ca="1">IF(COLUMNS($Q2:BG2)=$E$61,1,0)</f>
        <v>0</v>
      </c>
      <c r="BH2" s="51">
        <f ca="1">IF(COLUMNS($Q2:BH2)=$E$61,1,0)</f>
        <v>0</v>
      </c>
      <c r="BI2" s="51">
        <f ca="1">IF(COLUMNS($Q2:BI2)=$E$61,1,0)</f>
        <v>0</v>
      </c>
      <c r="BJ2" s="51">
        <f ca="1">IF(COLUMNS($Q2:BJ2)=$E$61,1,0)</f>
        <v>0</v>
      </c>
      <c r="BK2" s="51">
        <f ca="1">IF(COLUMNS($Q2:BK2)=$E$61,1,0)</f>
        <v>0</v>
      </c>
      <c r="BL2" s="51">
        <f ca="1">IF(COLUMNS($Q2:BL2)=$E$61,1,0)</f>
        <v>0</v>
      </c>
      <c r="BM2" s="51">
        <f ca="1">IF(COLUMNS($Q2:BM2)=$E$61,1,0)</f>
        <v>0</v>
      </c>
      <c r="BN2" s="51">
        <f ca="1">IF(COLUMNS($Q2:BN2)=$E$61,1,0)</f>
        <v>0</v>
      </c>
      <c r="BO2" s="51">
        <f ca="1">IF(COLUMNS($Q2:BO2)=$E$61,1,0)</f>
        <v>0</v>
      </c>
      <c r="BP2" s="51">
        <f ca="1">IF(COLUMNS($Q2:BP2)=$E$61,1,0)</f>
        <v>0</v>
      </c>
      <c r="BQ2" s="51">
        <f ca="1">IF(COLUMNS($Q2:BQ2)=$E$61,1,0)</f>
        <v>0</v>
      </c>
      <c r="BR2" s="51">
        <f ca="1">IF(COLUMNS($Q2:BR2)=$E$61,1,0)</f>
        <v>0</v>
      </c>
      <c r="BS2" s="51">
        <f ca="1">IF(COLUMNS($Q2:BS2)=$E$61,1,0)</f>
        <v>0</v>
      </c>
      <c r="BT2" s="51">
        <f ca="1">IF(COLUMNS($Q2:BT2)=$E$61,1,0)</f>
        <v>0</v>
      </c>
      <c r="BU2" s="51">
        <f ca="1">IF(COLUMNS($Q2:BU2)=$E$61,1,0)</f>
        <v>0</v>
      </c>
      <c r="BV2" s="51">
        <f ca="1">IF(COLUMNS($Q2:BV2)=$E$61,1,0)</f>
        <v>0</v>
      </c>
      <c r="BW2" s="51">
        <f ca="1">IF(COLUMNS($Q2:BW2)=$E$61,1,0)</f>
        <v>0</v>
      </c>
      <c r="BX2" s="51">
        <f ca="1">IF(COLUMNS($Q2:BX2)=$E$61,1,0)</f>
        <v>0</v>
      </c>
      <c r="BY2" s="51">
        <f ca="1">IF(COLUMNS($Q2:BY2)=$E$61,1,0)</f>
        <v>0</v>
      </c>
      <c r="BZ2" s="51">
        <f ca="1">IF(COLUMNS($Q2:BZ2)=$E$61,1,0)</f>
        <v>0</v>
      </c>
      <c r="CA2" s="51">
        <f ca="1">IF(COLUMNS($Q2:CA2)=$E$61,1,0)</f>
        <v>0</v>
      </c>
      <c r="CB2" s="51">
        <f ca="1">IF(COLUMNS($Q2:CB2)=$E$61,1,0)</f>
        <v>0</v>
      </c>
      <c r="CC2" s="51">
        <f ca="1">IF(COLUMNS($Q2:CC2)=$E$61,1,0)</f>
        <v>0</v>
      </c>
      <c r="CD2" s="51">
        <f ca="1">IF(COLUMNS($Q2:CD2)=$E$61,1,0)</f>
        <v>0</v>
      </c>
      <c r="CE2" s="51">
        <f ca="1">IF(COLUMNS($Q2:CE2)=$E$61,1,0)</f>
        <v>0</v>
      </c>
      <c r="CF2" s="51">
        <f ca="1">IF(COLUMNS($Q2:CF2)=$E$61,1,0)</f>
        <v>0</v>
      </c>
      <c r="CG2" s="51">
        <f ca="1">IF(COLUMNS($Q2:CG2)=$E$61,1,0)</f>
        <v>0</v>
      </c>
      <c r="CH2" s="51">
        <f ca="1">IF(COLUMNS($Q2:CH2)=$E$61,1,0)</f>
        <v>0</v>
      </c>
      <c r="CI2" s="51">
        <f ca="1">IF(COLUMNS($Q2:CI2)=$E$61,1,0)</f>
        <v>0</v>
      </c>
      <c r="CJ2" s="51">
        <f ca="1">IF(COLUMNS($Q2:CJ2)=$E$61,1,0)</f>
        <v>0</v>
      </c>
      <c r="CK2" s="51">
        <f ca="1">IF(COLUMNS($Q2:CK2)=$E$61,1,0)</f>
        <v>0</v>
      </c>
      <c r="CL2" s="51">
        <f ca="1">IF(COLUMNS($Q2:CL2)=$E$61,1,0)</f>
        <v>0</v>
      </c>
      <c r="CM2" s="51">
        <f ca="1">IF(COLUMNS($Q2:CM2)=$E$61,1,0)</f>
        <v>0</v>
      </c>
      <c r="CN2" s="51">
        <f ca="1">IF(COLUMNS($Q2:CN2)=$E$61,1,0)</f>
        <v>0</v>
      </c>
      <c r="CO2" s="51">
        <f ca="1">IF(COLUMNS($Q2:CO2)=$E$61,1,0)</f>
        <v>0</v>
      </c>
      <c r="CP2" s="51">
        <f ca="1">IF(COLUMNS($Q2:CP2)=$E$61,1,0)</f>
        <v>0</v>
      </c>
      <c r="CQ2" s="51">
        <f ca="1">IF(COLUMNS($Q2:CQ2)=$E$61,1,0)</f>
        <v>0</v>
      </c>
      <c r="CR2" s="51">
        <f ca="1">IF(COLUMNS($Q2:CR2)=$E$61,1,0)</f>
        <v>0</v>
      </c>
      <c r="CS2" s="51">
        <f ca="1">IF(COLUMNS($Q2:CS2)=$E$61,1,0)</f>
        <v>0</v>
      </c>
      <c r="CT2" s="51">
        <f ca="1">IF(COLUMNS($Q2:CT2)=$E$61,1,0)</f>
        <v>0</v>
      </c>
      <c r="CU2" s="51">
        <f ca="1">IF(COLUMNS($Q2:CU2)=$E$61,1,0)</f>
        <v>0</v>
      </c>
      <c r="CV2" s="51">
        <f ca="1">IF(COLUMNS($Q2:CV2)=$E$61,1,0)</f>
        <v>0</v>
      </c>
      <c r="CW2" s="51">
        <f ca="1">IF(COLUMNS($Q2:CW2)=$E$61,1,0)</f>
        <v>0</v>
      </c>
      <c r="CX2" s="51">
        <f ca="1">IF(COLUMNS($Q2:CX2)=$E$61,1,0)</f>
        <v>0</v>
      </c>
      <c r="CY2" s="51">
        <f ca="1">IF(COLUMNS($Q2:CY2)=$E$61,1,0)</f>
        <v>0</v>
      </c>
      <c r="CZ2" s="51">
        <f ca="1">IF(COLUMNS($Q2:CZ2)=$E$61,1,0)</f>
        <v>0</v>
      </c>
      <c r="DA2" s="51">
        <f ca="1">IF(COLUMNS($Q2:DA2)=$E$61,1,0)</f>
        <v>0</v>
      </c>
      <c r="DB2" s="51">
        <f ca="1">IF(COLUMNS($Q2:DB2)=$E$61,1,0)</f>
        <v>0</v>
      </c>
      <c r="DC2" s="51">
        <f ca="1">IF(COLUMNS($Q2:DC2)=$E$61,1,0)</f>
        <v>0</v>
      </c>
      <c r="DD2" s="51">
        <f ca="1">IF(COLUMNS($Q2:DD2)=$E$61,1,0)</f>
        <v>0</v>
      </c>
      <c r="DE2" s="51">
        <f ca="1">IF(COLUMNS($Q2:DE2)=$E$61,1,0)</f>
        <v>0</v>
      </c>
      <c r="DF2" s="51">
        <f ca="1">IF(COLUMNS($Q2:DF2)=$E$61,1,0)</f>
        <v>0</v>
      </c>
      <c r="DG2" s="51">
        <f ca="1">IF(COLUMNS($Q2:DG2)=$E$61,1,0)</f>
        <v>0</v>
      </c>
      <c r="DH2" s="51">
        <f ca="1">IF(COLUMNS($Q2:DH2)=$E$61,1,0)</f>
        <v>0</v>
      </c>
      <c r="DI2" s="51">
        <f ca="1">IF(COLUMNS($Q2:DI2)=$E$61,1,0)</f>
        <v>0</v>
      </c>
      <c r="DJ2" s="51">
        <f ca="1">IF(COLUMNS($Q2:DJ2)=$E$61,1,0)</f>
        <v>0</v>
      </c>
      <c r="DK2" s="51">
        <f ca="1">IF(COLUMNS($Q2:DK2)=$E$61,1,0)</f>
        <v>0</v>
      </c>
      <c r="DL2" s="51">
        <f ca="1">IF(COLUMNS($Q2:DL2)=$E$61,1,0)</f>
        <v>0</v>
      </c>
      <c r="DM2" s="51">
        <f ca="1">IF(COLUMNS($Q2:DM2)=$E$61,1,0)</f>
        <v>0</v>
      </c>
      <c r="DN2" s="51">
        <f ca="1">IF(COLUMNS($Q2:DN2)=$E$61,1,0)</f>
        <v>0</v>
      </c>
      <c r="DO2" s="51">
        <f ca="1">IF(COLUMNS($Q2:DO2)=$E$61,1,0)</f>
        <v>0</v>
      </c>
      <c r="DP2" s="51">
        <f ca="1">IF(COLUMNS($Q2:DP2)=$E$61,1,0)</f>
        <v>0</v>
      </c>
      <c r="DQ2" s="51">
        <f ca="1">IF(COLUMNS($Q2:DQ2)=$E$61,1,0)</f>
        <v>0</v>
      </c>
      <c r="DR2" s="51">
        <f ca="1">IF(COLUMNS($Q2:DR2)=$E$61,1,0)</f>
        <v>0</v>
      </c>
      <c r="DS2" s="51">
        <f ca="1">IF(COLUMNS($Q2:DS2)=$E$61,1,0)</f>
        <v>0</v>
      </c>
      <c r="DT2" s="51">
        <f ca="1">IF(COLUMNS($Q2:DT2)=$E$61,1,0)</f>
        <v>0</v>
      </c>
      <c r="DU2" s="51">
        <f ca="1">IF(COLUMNS($Q2:DU2)=$E$61,1,0)</f>
        <v>0</v>
      </c>
      <c r="DV2" s="51">
        <f ca="1">IF(COLUMNS($Q2:DV2)=$E$61,1,0)</f>
        <v>1</v>
      </c>
      <c r="DW2" s="51">
        <f ca="1">IF(COLUMNS($Q2:DW2)=$E$61,1,0)</f>
        <v>0</v>
      </c>
      <c r="DX2" s="51">
        <f ca="1">IF(COLUMNS($Q2:DX2)=$E$61,1,0)</f>
        <v>0</v>
      </c>
      <c r="DY2" s="51">
        <f ca="1">IF(COLUMNS($Q2:DY2)=$E$61,1,0)</f>
        <v>0</v>
      </c>
      <c r="DZ2" s="51">
        <f ca="1">IF(COLUMNS($Q2:DZ2)=$E$61,1,0)</f>
        <v>0</v>
      </c>
      <c r="EA2" s="51">
        <f ca="1">IF(COLUMNS($Q2:EA2)=$E$61,1,0)</f>
        <v>0</v>
      </c>
      <c r="EB2" s="51">
        <f ca="1">IF(COLUMNS($Q2:EB2)=$E$61,1,0)</f>
        <v>0</v>
      </c>
      <c r="EC2" s="51">
        <f ca="1">IF(COLUMNS($Q2:EC2)=$E$61,1,0)</f>
        <v>0</v>
      </c>
      <c r="ED2" s="51">
        <f ca="1">IF(COLUMNS($Q2:ED2)=$E$61,1,0)</f>
        <v>0</v>
      </c>
      <c r="EE2" s="51">
        <f ca="1">IF(COLUMNS($Q2:EE2)=$E$61,1,0)</f>
        <v>0</v>
      </c>
      <c r="EF2" s="51">
        <f ca="1">IF(COLUMNS($Q2:EF2)=$E$61,1,0)</f>
        <v>0</v>
      </c>
      <c r="EG2" s="51">
        <f ca="1">IF(COLUMNS($Q2:EG2)=$E$61,1,0)</f>
        <v>0</v>
      </c>
      <c r="EH2" s="51">
        <f ca="1">IF(COLUMNS($Q2:EH2)=$E$61,1,0)</f>
        <v>0</v>
      </c>
      <c r="EI2" s="51">
        <f ca="1">IF(COLUMNS($Q2:EI2)=$E$61,1,0)</f>
        <v>0</v>
      </c>
      <c r="EJ2" s="51">
        <f ca="1">IF(COLUMNS($Q2:EJ2)=$E$61,1,0)</f>
        <v>0</v>
      </c>
      <c r="EK2" s="51">
        <f ca="1">IF(COLUMNS($Q2:EK2)=$E$61,1,0)</f>
        <v>0</v>
      </c>
      <c r="EL2" s="51">
        <f ca="1">IF(COLUMNS($Q2:EL2)=$E$61,1,0)</f>
        <v>0</v>
      </c>
      <c r="EM2" s="51">
        <f ca="1">IF(COLUMNS($Q2:EM2)=$E$61,1,0)</f>
        <v>0</v>
      </c>
      <c r="EN2" s="51">
        <f ca="1">IF(COLUMNS($Q2:EN2)=$E$61,1,0)</f>
        <v>0</v>
      </c>
      <c r="EO2" s="51">
        <f ca="1">IF(COLUMNS($Q2:EO2)=$E$61,1,0)</f>
        <v>0</v>
      </c>
      <c r="EP2" s="51">
        <f ca="1">IF(COLUMNS($Q2:EP2)=$E$61,1,0)</f>
        <v>0</v>
      </c>
      <c r="EQ2" s="51">
        <f ca="1">IF(COLUMNS($Q2:EQ2)=$E$61,1,0)</f>
        <v>0</v>
      </c>
      <c r="ER2" s="51">
        <f ca="1">IF(COLUMNS($Q2:ER2)=$E$61,1,0)</f>
        <v>0</v>
      </c>
      <c r="ES2" s="51">
        <f ca="1">IF(COLUMNS($Q2:ES2)=$E$61,1,0)</f>
        <v>0</v>
      </c>
      <c r="ET2" s="51">
        <f ca="1">IF(COLUMNS($Q2:ET2)=$E$61,1,0)</f>
        <v>0</v>
      </c>
      <c r="EU2" s="51">
        <f ca="1">IF(COLUMNS($Q2:EU2)=$E$61,1,0)</f>
        <v>0</v>
      </c>
      <c r="EV2" s="51">
        <f ca="1">IF(COLUMNS($Q2:EV2)=$E$61,1,0)</f>
        <v>0</v>
      </c>
      <c r="EW2" s="51">
        <f ca="1">IF(COLUMNS($Q2:EW2)=$E$61,1,0)</f>
        <v>0</v>
      </c>
      <c r="EX2" s="51">
        <f ca="1">IF(COLUMNS($Q2:EX2)=$E$61,1,0)</f>
        <v>0</v>
      </c>
      <c r="EY2" s="51">
        <f ca="1">IF(COLUMNS($Q2:EY2)=$E$61,1,0)</f>
        <v>0</v>
      </c>
      <c r="EZ2" s="51">
        <f ca="1">IF(COLUMNS($Q2:EZ2)=$E$61,1,0)</f>
        <v>0</v>
      </c>
      <c r="FA2" s="51">
        <f ca="1">IF(COLUMNS($Q2:FA2)=$E$61,1,0)</f>
        <v>0</v>
      </c>
      <c r="FB2" s="51">
        <f ca="1">IF(COLUMNS($Q2:FB2)=$E$61,1,0)</f>
        <v>0</v>
      </c>
      <c r="FC2" s="51">
        <f ca="1">IF(COLUMNS($Q2:FC2)=$E$61,1,0)</f>
        <v>0</v>
      </c>
      <c r="FD2" s="51">
        <f ca="1">IF(COLUMNS($Q2:FD2)=$E$61,1,0)</f>
        <v>0</v>
      </c>
      <c r="FE2" s="51">
        <f ca="1">IF(COLUMNS($Q2:FE2)=$E$61,1,0)</f>
        <v>0</v>
      </c>
      <c r="FF2" s="51">
        <f ca="1">IF(COLUMNS($Q2:FF2)=$E$61,1,0)</f>
        <v>0</v>
      </c>
      <c r="FG2" s="51">
        <f ca="1">IF(COLUMNS($Q2:FG2)=$E$61,1,0)</f>
        <v>0</v>
      </c>
      <c r="FH2" s="51">
        <f ca="1">IF(COLUMNS($Q2:FH2)=$E$61,1,0)</f>
        <v>0</v>
      </c>
      <c r="FI2" s="51">
        <f ca="1">IF(COLUMNS($Q2:FI2)=$E$61,1,0)</f>
        <v>0</v>
      </c>
      <c r="FJ2" s="51">
        <f ca="1">IF(COLUMNS($Q2:FJ2)=$E$61,1,0)</f>
        <v>0</v>
      </c>
      <c r="FK2" s="51">
        <f ca="1">IF(COLUMNS($Q2:FK2)=$E$61,1,0)</f>
        <v>0</v>
      </c>
      <c r="FL2" s="51">
        <f ca="1">IF(COLUMNS($Q2:FL2)=$E$61,1,0)</f>
        <v>0</v>
      </c>
      <c r="FM2" s="51">
        <f ca="1">IF(COLUMNS($Q2:FM2)=$E$61,1,0)</f>
        <v>0</v>
      </c>
      <c r="FN2" s="51">
        <f ca="1">IF(COLUMNS($Q2:FN2)=$E$61,1,0)</f>
        <v>0</v>
      </c>
      <c r="FO2" s="51">
        <f ca="1">IF(COLUMNS($Q2:FO2)=$E$61,1,0)</f>
        <v>0</v>
      </c>
      <c r="FP2" s="51">
        <f ca="1">IF(COLUMNS($Q2:FP2)=$E$61,1,0)</f>
        <v>0</v>
      </c>
      <c r="FQ2" s="51">
        <f ca="1">IF(COLUMNS($Q2:FQ2)=$E$61,1,0)</f>
        <v>0</v>
      </c>
      <c r="FR2" s="51">
        <f ca="1">IF(COLUMNS($Q2:FR2)=$E$61,1,0)</f>
        <v>0</v>
      </c>
      <c r="FS2" s="51">
        <f ca="1">IF(COLUMNS($Q2:FS2)=$E$61,1,0)</f>
        <v>0</v>
      </c>
      <c r="FT2" s="51">
        <f ca="1">IF(COLUMNS($Q2:FT2)=$E$61,1,0)</f>
        <v>0</v>
      </c>
      <c r="FU2" s="51">
        <f ca="1">IF(COLUMNS($Q2:FU2)=$E$61,1,0)</f>
        <v>0</v>
      </c>
      <c r="FV2" s="51">
        <f ca="1">IF(COLUMNS($Q2:FV2)=$E$61,1,0)</f>
        <v>0</v>
      </c>
      <c r="FW2" s="51">
        <f ca="1">IF(COLUMNS($Q2:FW2)=$E$61,1,0)</f>
        <v>0</v>
      </c>
      <c r="FX2" s="51">
        <f ca="1">IF(COLUMNS($Q2:FX2)=$E$61,1,0)</f>
        <v>0</v>
      </c>
      <c r="FY2" s="51">
        <f ca="1">IF(COLUMNS($Q2:FY2)=$E$61,1,0)</f>
        <v>0</v>
      </c>
      <c r="FZ2" s="51">
        <f ca="1">IF(COLUMNS($Q2:FZ2)=$E$61,1,0)</f>
        <v>0</v>
      </c>
      <c r="GA2" s="51">
        <f ca="1">IF(COLUMNS($Q2:GA2)=$E$61,1,0)</f>
        <v>0</v>
      </c>
      <c r="GB2" s="51">
        <f ca="1">IF(COLUMNS($Q2:GB2)=$E$61,1,0)</f>
        <v>0</v>
      </c>
      <c r="GC2" s="51">
        <f ca="1">IF(COLUMNS($Q2:GC2)=$E$61,1,0)</f>
        <v>0</v>
      </c>
      <c r="GD2" s="51">
        <f ca="1">IF(COLUMNS($Q2:GD2)=$E$61,1,0)</f>
        <v>0</v>
      </c>
      <c r="GE2" s="51">
        <f ca="1">IF(COLUMNS($Q2:GE2)=$E$61,1,0)</f>
        <v>0</v>
      </c>
      <c r="GF2" s="51">
        <f ca="1">IF(COLUMNS($Q2:GF2)=$E$61,1,0)</f>
        <v>0</v>
      </c>
      <c r="GG2" s="51">
        <f ca="1">IF(COLUMNS($Q2:GG2)=$E$61,1,0)</f>
        <v>0</v>
      </c>
      <c r="GH2" s="51">
        <f ca="1">IF(COLUMNS($Q2:GH2)=$E$61,1,0)</f>
        <v>0</v>
      </c>
      <c r="GI2" s="51">
        <f ca="1">IF(COLUMNS($Q2:GI2)=$E$61,1,0)</f>
        <v>0</v>
      </c>
      <c r="GJ2" s="51">
        <f ca="1">IF(COLUMNS($Q2:GJ2)=$E$61,1,0)</f>
        <v>0</v>
      </c>
      <c r="GK2" s="51">
        <f ca="1">IF(COLUMNS($Q2:GK2)=$E$61,1,0)</f>
        <v>0</v>
      </c>
      <c r="GL2" s="51">
        <f ca="1">IF(COLUMNS($Q2:GL2)=$E$61,1,0)</f>
        <v>0</v>
      </c>
      <c r="GM2" s="51">
        <f ca="1">IF(COLUMNS($Q2:GM2)=$E$61,1,0)</f>
        <v>0</v>
      </c>
      <c r="GN2" s="51">
        <f ca="1">IF(COLUMNS($Q2:GN2)=$E$61,1,0)</f>
        <v>0</v>
      </c>
      <c r="GO2" s="51">
        <f ca="1">IF(COLUMNS($Q2:GO2)=$E$61,1,0)</f>
        <v>0</v>
      </c>
      <c r="GP2" s="51">
        <f ca="1">IF(COLUMNS($Q2:GP2)=$E$61,1,0)</f>
        <v>0</v>
      </c>
      <c r="GQ2" s="51">
        <f ca="1">IF(COLUMNS($Q2:GQ2)=$E$61,1,0)</f>
        <v>0</v>
      </c>
      <c r="GR2" s="51">
        <f ca="1">IF(COLUMNS($Q2:GR2)=$E$61,1,0)</f>
        <v>0</v>
      </c>
      <c r="GS2" s="51">
        <f ca="1">IF(COLUMNS($Q2:GS2)=$E$61,1,0)</f>
        <v>0</v>
      </c>
      <c r="GT2" s="51">
        <f ca="1">IF(COLUMNS($Q2:GT2)=$E$61,1,0)</f>
        <v>0</v>
      </c>
      <c r="GU2" s="51">
        <f ca="1">IF(COLUMNS($Q2:GU2)=$E$61,1,0)</f>
        <v>0</v>
      </c>
      <c r="GV2" s="51">
        <f ca="1">IF(COLUMNS($Q2:GV2)=$E$61,1,0)</f>
        <v>0</v>
      </c>
      <c r="GW2" s="51">
        <f ca="1">IF(COLUMNS($Q2:GW2)=$E$61,1,0)</f>
        <v>0</v>
      </c>
      <c r="GX2" s="51">
        <f ca="1">IF(COLUMNS($Q2:GX2)=$E$61,1,0)</f>
        <v>0</v>
      </c>
      <c r="GY2" s="51">
        <f ca="1">IF(COLUMNS($Q2:GY2)=$E$61,1,0)</f>
        <v>0</v>
      </c>
      <c r="GZ2" s="51">
        <f ca="1">IF(COLUMNS($Q2:GZ2)=$E$61,1,0)</f>
        <v>0</v>
      </c>
      <c r="HA2" s="51">
        <f ca="1">IF(COLUMNS($Q2:HA2)=$E$61,1,0)</f>
        <v>0</v>
      </c>
      <c r="HB2" s="51">
        <f ca="1">IF(COLUMNS($Q2:HB2)=$E$61,1,0)</f>
        <v>0</v>
      </c>
      <c r="HC2" s="51">
        <f ca="1">IF(COLUMNS($Q2:HC2)=$E$61,1,0)</f>
        <v>0</v>
      </c>
      <c r="HD2" s="51">
        <f ca="1">IF(COLUMNS($Q2:HD2)=$E$61,1,0)</f>
        <v>0</v>
      </c>
      <c r="HE2" s="51">
        <f ca="1">IF(COLUMNS($Q2:HE2)=$E$61,1,0)</f>
        <v>0</v>
      </c>
      <c r="HF2" s="51">
        <f ca="1">IF(COLUMNS($Q2:HF2)=$E$61,1,0)</f>
        <v>0</v>
      </c>
      <c r="HG2" s="51">
        <f ca="1">IF(COLUMNS($Q2:HG2)=$E$61,1,0)</f>
        <v>0</v>
      </c>
      <c r="HH2" s="51">
        <f ca="1">IF(COLUMNS($Q2:HH2)=$E$61,1,0)</f>
        <v>0</v>
      </c>
      <c r="HI2" s="51">
        <f ca="1">IF(COLUMNS($Q2:HI2)=$E$61,1,0)</f>
        <v>0</v>
      </c>
      <c r="HJ2" s="51">
        <f ca="1">IF(COLUMNS($Q2:HJ2)=$E$61,1,0)</f>
        <v>0</v>
      </c>
      <c r="HK2" s="51">
        <f ca="1">IF(COLUMNS($Q2:HK2)=$E$61,1,0)</f>
        <v>0</v>
      </c>
      <c r="HL2" s="51">
        <f ca="1">IF(COLUMNS($Q2:HL2)=$E$61,1,0)</f>
        <v>0</v>
      </c>
      <c r="HM2" s="51">
        <f ca="1">IF(COLUMNS($Q2:HM2)=$E$61,1,0)</f>
        <v>0</v>
      </c>
      <c r="HN2" s="51">
        <f ca="1">IF(COLUMNS($Q2:HN2)=$E$61,1,0)</f>
        <v>0</v>
      </c>
      <c r="HO2" s="51">
        <f ca="1">IF(COLUMNS($Q2:HO2)=$E$61,1,0)</f>
        <v>0</v>
      </c>
      <c r="HP2" s="51">
        <f ca="1">IF(COLUMNS($Q2:HP2)=$E$61,1,0)</f>
        <v>0</v>
      </c>
      <c r="HQ2" s="51">
        <f ca="1">IF(COLUMNS($Q2:HQ2)=$E$61,1,0)</f>
        <v>0</v>
      </c>
      <c r="HR2" s="51">
        <f ca="1">IF(COLUMNS($Q2:HR2)=$E$61,1,0)</f>
        <v>0</v>
      </c>
      <c r="HS2" s="51">
        <f ca="1">IF(COLUMNS($Q2:HS2)=$E$61,1,0)</f>
        <v>0</v>
      </c>
      <c r="HT2" s="51">
        <f ca="1">IF(COLUMNS($Q2:HT2)=$E$61,1,0)</f>
        <v>0</v>
      </c>
      <c r="HU2" s="51">
        <f ca="1">IF(COLUMNS($Q2:HU2)=$E$61,1,0)</f>
        <v>0</v>
      </c>
      <c r="HV2" s="51">
        <f ca="1">IF(COLUMNS($Q2:HV2)=$E$61,1,0)</f>
        <v>0</v>
      </c>
      <c r="HW2" s="51">
        <f ca="1">IF(COLUMNS($Q2:HW2)=$E$61,1,0)</f>
        <v>0</v>
      </c>
      <c r="HX2" s="51">
        <f ca="1">IF(COLUMNS($Q2:HX2)=$E$61,1,0)</f>
        <v>0</v>
      </c>
      <c r="HY2" s="51">
        <f ca="1">IF(COLUMNS($Q2:HY2)=$E$61,1,0)</f>
        <v>0</v>
      </c>
      <c r="HZ2" s="51">
        <f ca="1">IF(COLUMNS($Q2:HZ2)=$E$61,1,0)</f>
        <v>0</v>
      </c>
      <c r="IA2" s="51">
        <f ca="1">IF(COLUMNS($Q2:IA2)=$E$61,1,0)</f>
        <v>0</v>
      </c>
      <c r="IB2" s="51">
        <f ca="1">IF(COLUMNS($Q2:IB2)=$E$61,1,0)</f>
        <v>0</v>
      </c>
      <c r="IC2" s="51">
        <f ca="1">IF(COLUMNS($Q2:IC2)=$E$61,1,0)</f>
        <v>0</v>
      </c>
      <c r="ID2" s="51">
        <f ca="1">IF(COLUMNS($Q2:ID2)=$E$61,1,0)</f>
        <v>0</v>
      </c>
      <c r="IE2" s="51">
        <f ca="1">IF(COLUMNS($Q2:IE2)=$E$61,1,0)</f>
        <v>0</v>
      </c>
      <c r="IF2" s="51">
        <f ca="1">IF(COLUMNS($Q2:IF2)=$E$61,1,0)</f>
        <v>0</v>
      </c>
      <c r="IG2" s="51">
        <f ca="1">IF(COLUMNS($Q2:IG2)=$E$61,1,0)</f>
        <v>0</v>
      </c>
      <c r="IH2" s="51">
        <f ca="1">IF(COLUMNS($Q2:IH2)=$E$61,1,0)</f>
        <v>0</v>
      </c>
      <c r="II2" s="51">
        <f ca="1">IF(COLUMNS($Q2:II2)=$E$61,1,0)</f>
        <v>0</v>
      </c>
      <c r="IJ2" s="51">
        <f ca="1">IF(COLUMNS($Q2:IJ2)=$E$61,1,0)</f>
        <v>0</v>
      </c>
      <c r="IK2" s="51">
        <f ca="1">IF(COLUMNS($Q2:IK2)=$E$61,1,0)</f>
        <v>0</v>
      </c>
      <c r="IL2" s="51">
        <f ca="1">IF(COLUMNS($Q2:IL2)=$E$61,1,0)</f>
        <v>0</v>
      </c>
      <c r="IM2" s="51">
        <f ca="1">IF(COLUMNS($Q2:IM2)=$E$61,1,0)</f>
        <v>0</v>
      </c>
      <c r="IN2" s="51">
        <f ca="1">IF(COLUMNS($Q2:IN2)=$E$61,1,0)</f>
        <v>0</v>
      </c>
      <c r="IO2" s="51">
        <f ca="1">IF(COLUMNS($Q2:IO2)=$E$61,1,0)</f>
        <v>0</v>
      </c>
      <c r="IP2" s="51">
        <f ca="1">IF(COLUMNS($Q2:IP2)=$E$61,1,0)</f>
        <v>0</v>
      </c>
      <c r="IQ2" s="51">
        <f ca="1">IF(COLUMNS($Q2:IQ2)=$E$61,1,0)</f>
        <v>0</v>
      </c>
      <c r="IR2" s="51">
        <f ca="1">IF(COLUMNS($Q2:IR2)=$E$61,1,0)</f>
        <v>0</v>
      </c>
      <c r="IS2" s="51">
        <f ca="1">IF(COLUMNS($Q2:IS2)=$E$61,1,0)</f>
        <v>0</v>
      </c>
      <c r="IT2" s="51">
        <f ca="1">IF(COLUMNS($Q2:IT2)=$E$61,1,0)</f>
        <v>0</v>
      </c>
      <c r="IU2" s="51">
        <f ca="1">IF(COLUMNS($Q2:IU2)=$E$61,1,0)</f>
        <v>0</v>
      </c>
      <c r="IV2" s="51">
        <f ca="1">IF(COLUMNS($Q2:IV2)=$E$61,1,0)</f>
        <v>0</v>
      </c>
      <c r="IW2" s="51">
        <f ca="1">IF(COLUMNS($Q2:IW2)=$E$61,1,0)</f>
        <v>0</v>
      </c>
      <c r="IX2" s="51">
        <f ca="1">IF(COLUMNS($Q2:IX2)=$E$61,1,0)</f>
        <v>0</v>
      </c>
      <c r="IY2" s="51">
        <f ca="1">IF(COLUMNS($Q2:IY2)=$E$61,1,0)</f>
        <v>0</v>
      </c>
      <c r="IZ2" s="51">
        <f ca="1">IF(COLUMNS($Q2:IZ2)=$E$61,1,0)</f>
        <v>0</v>
      </c>
      <c r="JA2" s="51">
        <f ca="1">IF(COLUMNS($Q2:JA2)=$E$61,1,0)</f>
        <v>0</v>
      </c>
      <c r="JB2" s="51">
        <f ca="1">IF(COLUMNS($Q2:JB2)=$E$61,1,0)</f>
        <v>0</v>
      </c>
      <c r="JC2" s="51">
        <f ca="1">IF(COLUMNS($Q2:JC2)=$E$61,1,0)</f>
        <v>0</v>
      </c>
      <c r="JD2" s="51">
        <f ca="1">IF(COLUMNS($Q2:JD2)=$E$61,1,0)</f>
        <v>0</v>
      </c>
      <c r="JE2" s="51">
        <f ca="1">IF(COLUMNS($Q2:JE2)=$E$61,1,0)</f>
        <v>0</v>
      </c>
      <c r="JF2" s="51">
        <f ca="1">IF(COLUMNS($Q2:JF2)=$E$61,1,0)</f>
        <v>0</v>
      </c>
      <c r="JG2" s="51">
        <f ca="1">IF(COLUMNS($Q2:JG2)=$E$61,1,0)</f>
        <v>0</v>
      </c>
      <c r="JH2" s="51">
        <f ca="1">IF(COLUMNS($Q2:JH2)=$E$61,1,0)</f>
        <v>0</v>
      </c>
      <c r="JI2" s="51">
        <f ca="1">IF(COLUMNS($Q2:JI2)=$E$61,1,0)</f>
        <v>0</v>
      </c>
      <c r="JJ2" s="51">
        <f ca="1">IF(COLUMNS($Q2:JJ2)=$E$61,1,0)</f>
        <v>0</v>
      </c>
      <c r="JK2" s="51">
        <f ca="1">IF(COLUMNS($Q2:JK2)=$E$61,1,0)</f>
        <v>0</v>
      </c>
      <c r="JL2" s="51">
        <f ca="1">IF(COLUMNS($Q2:JL2)=$E$61,1,0)</f>
        <v>0</v>
      </c>
      <c r="JM2" s="51">
        <f ca="1">IF(COLUMNS($Q2:JM2)=$E$61,1,0)</f>
        <v>0</v>
      </c>
      <c r="JN2" s="51">
        <f ca="1">IF(COLUMNS($Q2:JN2)=$E$61,1,0)</f>
        <v>0</v>
      </c>
      <c r="JO2" s="51">
        <f ca="1">IF(COLUMNS($Q2:JO2)=$E$61,1,0)</f>
        <v>0</v>
      </c>
      <c r="JP2" s="51">
        <f ca="1">IF(COLUMNS($Q2:JP2)=$E$61,1,0)</f>
        <v>0</v>
      </c>
      <c r="JQ2" s="51">
        <f ca="1">IF(COLUMNS($Q2:JQ2)=$E$61,1,0)</f>
        <v>0</v>
      </c>
      <c r="JR2" s="51">
        <f ca="1">IF(COLUMNS($Q2:JR2)=$E$61,1,0)</f>
        <v>0</v>
      </c>
      <c r="JS2" s="51">
        <f ca="1">IF(COLUMNS($Q2:JS2)=$E$61,1,0)</f>
        <v>0</v>
      </c>
      <c r="JT2" s="51">
        <f ca="1">IF(COLUMNS($Q2:JT2)=$E$61,1,0)</f>
        <v>0</v>
      </c>
      <c r="JU2" s="51">
        <f ca="1">IF(COLUMNS($Q2:JU2)=$E$61,1,0)</f>
        <v>0</v>
      </c>
      <c r="JV2" s="51">
        <f ca="1">IF(COLUMNS($Q2:JV2)=$E$61,1,0)</f>
        <v>0</v>
      </c>
      <c r="JW2" s="51">
        <f ca="1">IF(COLUMNS($Q2:JW2)=$E$61,1,0)</f>
        <v>0</v>
      </c>
      <c r="JX2" s="51">
        <f ca="1">IF(COLUMNS($Q2:JX2)=$E$61,1,0)</f>
        <v>0</v>
      </c>
      <c r="JY2" s="51">
        <f ca="1">IF(COLUMNS($Q2:JY2)=$E$61,1,0)</f>
        <v>0</v>
      </c>
      <c r="JZ2" s="51">
        <f ca="1">IF(COLUMNS($Q2:JZ2)=$E$61,1,0)</f>
        <v>0</v>
      </c>
      <c r="KA2" s="51">
        <f ca="1">IF(COLUMNS($Q2:KA2)=$E$61,1,0)</f>
        <v>0</v>
      </c>
      <c r="KB2" s="51">
        <f ca="1">IF(COLUMNS($Q2:KB2)=$E$61,1,0)</f>
        <v>0</v>
      </c>
      <c r="KC2" s="51">
        <f ca="1">IF(COLUMNS($Q2:KC2)=$E$61,1,0)</f>
        <v>0</v>
      </c>
      <c r="KD2" s="51">
        <f ca="1">IF(COLUMNS($Q2:KD2)=$E$61,1,0)</f>
        <v>0</v>
      </c>
      <c r="KE2" s="51">
        <f ca="1">IF(COLUMNS($Q2:KE2)=$E$61,1,0)</f>
        <v>0</v>
      </c>
      <c r="KF2" s="51">
        <f ca="1">IF(COLUMNS($Q2:KF2)=$E$61,1,0)</f>
        <v>0</v>
      </c>
      <c r="KG2" s="51">
        <f ca="1">IF(COLUMNS($Q2:KG2)=$E$61,1,0)</f>
        <v>0</v>
      </c>
      <c r="KH2" s="51">
        <f ca="1">IF(COLUMNS($Q2:KH2)=$E$61,1,0)</f>
        <v>0</v>
      </c>
      <c r="KI2" s="51">
        <f ca="1">IF(COLUMNS($Q2:KI2)=$E$61,1,0)</f>
        <v>0</v>
      </c>
      <c r="KJ2" s="51">
        <f ca="1">IF(COLUMNS($Q2:KJ2)=$E$61,1,0)</f>
        <v>0</v>
      </c>
      <c r="KK2" s="51">
        <f ca="1">IF(COLUMNS($Q2:KK2)=$E$61,1,0)</f>
        <v>0</v>
      </c>
      <c r="KL2" s="51">
        <f ca="1">IF(COLUMNS($Q2:KL2)=$E$61,1,0)</f>
        <v>0</v>
      </c>
      <c r="KM2" s="51">
        <f ca="1">IF(COLUMNS($Q2:KM2)=$E$61,1,0)</f>
        <v>0</v>
      </c>
      <c r="KN2" s="51">
        <f ca="1">IF(COLUMNS($Q2:KN2)=$E$61,1,0)</f>
        <v>0</v>
      </c>
      <c r="KO2" s="51">
        <f ca="1">IF(COLUMNS($Q2:KO2)=$E$61,1,0)</f>
        <v>0</v>
      </c>
      <c r="KP2" s="51">
        <f ca="1">IF(COLUMNS($Q2:KP2)=$E$61,1,0)</f>
        <v>0</v>
      </c>
      <c r="KQ2" s="51">
        <f ca="1">IF(COLUMNS($Q2:KQ2)=$E$61,1,0)</f>
        <v>0</v>
      </c>
      <c r="KR2" s="51">
        <f ca="1">IF(COLUMNS($Q2:KR2)=$E$61,1,0)</f>
        <v>0</v>
      </c>
      <c r="KS2" s="51">
        <f ca="1">IF(COLUMNS($Q2:KS2)=$E$61,1,0)</f>
        <v>0</v>
      </c>
      <c r="KT2" s="51">
        <f ca="1">IF(COLUMNS($Q2:KT2)=$E$61,1,0)</f>
        <v>0</v>
      </c>
      <c r="KU2" s="51">
        <f ca="1">IF(COLUMNS($Q2:KU2)=$E$61,1,0)</f>
        <v>0</v>
      </c>
      <c r="KV2" s="51">
        <f ca="1">IF(COLUMNS($Q2:KV2)=$E$61,1,0)</f>
        <v>0</v>
      </c>
      <c r="KW2" s="51">
        <f ca="1">IF(COLUMNS($Q2:KW2)=$E$61,1,0)</f>
        <v>0</v>
      </c>
      <c r="KX2" s="51">
        <f ca="1">IF(COLUMNS($Q2:KX2)=$E$61,1,0)</f>
        <v>0</v>
      </c>
      <c r="KY2" s="51">
        <f ca="1">IF(COLUMNS($Q2:KY2)=$E$61,1,0)</f>
        <v>0</v>
      </c>
      <c r="KZ2" s="51">
        <f ca="1">IF(COLUMNS($Q2:KZ2)=$E$61,1,0)</f>
        <v>0</v>
      </c>
      <c r="LA2" s="51">
        <f ca="1">IF(COLUMNS($Q2:LA2)=$E$61,1,0)</f>
        <v>0</v>
      </c>
      <c r="LB2" s="51">
        <f ca="1">IF(COLUMNS($Q2:LB2)=$E$61,1,0)</f>
        <v>0</v>
      </c>
      <c r="LC2" s="51">
        <f ca="1">IF(COLUMNS($Q2:LC2)=$E$61,1,0)</f>
        <v>0</v>
      </c>
      <c r="LD2" s="51">
        <f ca="1">IF(COLUMNS($Q2:LD2)=$E$61,1,0)</f>
        <v>0</v>
      </c>
      <c r="LE2" s="51">
        <f ca="1">IF(COLUMNS($Q2:LE2)=$E$61,1,0)</f>
        <v>0</v>
      </c>
      <c r="LF2" s="51">
        <f ca="1">IF(COLUMNS($Q2:LF2)=$E$61,1,0)</f>
        <v>0</v>
      </c>
      <c r="LG2" s="51">
        <f ca="1">IF(COLUMNS($Q2:LG2)=$E$61,1,0)</f>
        <v>0</v>
      </c>
      <c r="LH2" s="51">
        <f ca="1">IF(COLUMNS($Q2:LH2)=$E$61,1,0)</f>
        <v>0</v>
      </c>
      <c r="LI2" s="51">
        <f ca="1">IF(COLUMNS($Q2:LI2)=$E$61,1,0)</f>
        <v>0</v>
      </c>
      <c r="LJ2" s="51">
        <f ca="1">IF(COLUMNS($Q2:LJ2)=$E$61,1,0)</f>
        <v>0</v>
      </c>
      <c r="LK2" s="51">
        <f ca="1">IF(COLUMNS($Q2:LK2)=$E$61,1,0)</f>
        <v>0</v>
      </c>
      <c r="LL2" s="51">
        <f ca="1">IF(COLUMNS($Q2:LL2)=$E$61,1,0)</f>
        <v>0</v>
      </c>
      <c r="LM2" s="51">
        <f ca="1">IF(COLUMNS($Q2:LM2)=$E$61,1,0)</f>
        <v>0</v>
      </c>
      <c r="LN2" s="51">
        <f ca="1">IF(COLUMNS($Q2:LN2)=$E$61,1,0)</f>
        <v>0</v>
      </c>
      <c r="LO2" s="51">
        <f ca="1">IF(COLUMNS($Q2:LO2)=$E$61,1,0)</f>
        <v>0</v>
      </c>
      <c r="LP2" s="51">
        <f ca="1">IF(COLUMNS($Q2:LP2)=$E$61,1,0)</f>
        <v>0</v>
      </c>
      <c r="LQ2" s="51">
        <f ca="1">IF(COLUMNS($Q2:LQ2)=$E$61,1,0)</f>
        <v>0</v>
      </c>
      <c r="LR2" s="51">
        <f ca="1">IF(COLUMNS($Q2:LR2)=$E$61,1,0)</f>
        <v>0</v>
      </c>
      <c r="LS2" s="51">
        <f ca="1">IF(COLUMNS($Q2:LS2)=$E$61,1,0)</f>
        <v>0</v>
      </c>
      <c r="LT2" s="51">
        <f ca="1">IF(COLUMNS($Q2:LT2)=$E$61,1,0)</f>
        <v>0</v>
      </c>
      <c r="LU2" s="51">
        <f ca="1">IF(COLUMNS($Q2:LU2)=$E$61,1,0)</f>
        <v>0</v>
      </c>
      <c r="LV2" s="51">
        <f ca="1">IF(COLUMNS($Q2:LV2)=$E$61,1,0)</f>
        <v>0</v>
      </c>
      <c r="LW2" s="51">
        <f ca="1">IF(COLUMNS($Q2:LW2)=$E$61,1,0)</f>
        <v>0</v>
      </c>
      <c r="LX2" s="51">
        <f ca="1">IF(COLUMNS($Q2:LX2)=$E$61,1,0)</f>
        <v>0</v>
      </c>
      <c r="LY2" s="51">
        <f ca="1">IF(COLUMNS($Q2:LY2)=$E$61,1,0)</f>
        <v>0</v>
      </c>
      <c r="LZ2" s="51">
        <f ca="1">IF(COLUMNS($Q2:LZ2)=$E$61,1,0)</f>
        <v>0</v>
      </c>
      <c r="MA2" s="51">
        <f ca="1">IF(COLUMNS($Q2:MA2)=$E$61,1,0)</f>
        <v>0</v>
      </c>
      <c r="MB2" s="51">
        <f ca="1">IF(COLUMNS($Q2:MB2)=$E$61,1,0)</f>
        <v>0</v>
      </c>
      <c r="MC2" s="51">
        <f ca="1">IF(COLUMNS($Q2:MC2)=$E$61,1,0)</f>
        <v>0</v>
      </c>
      <c r="MD2" s="51">
        <f ca="1">IF(COLUMNS($Q2:MD2)=$E$61,1,0)</f>
        <v>0</v>
      </c>
      <c r="ME2" s="51">
        <f ca="1">IF(COLUMNS($Q2:ME2)=$E$61,1,0)</f>
        <v>0</v>
      </c>
      <c r="MF2" s="51">
        <f ca="1">IF(COLUMNS($Q2:MF2)=$E$61,1,0)</f>
        <v>0</v>
      </c>
      <c r="MG2" s="51">
        <f ca="1">IF(COLUMNS($Q2:MG2)=$E$61,1,0)</f>
        <v>0</v>
      </c>
      <c r="MH2" s="51">
        <f ca="1">IF(COLUMNS($Q2:MH2)=$E$61,1,0)</f>
        <v>0</v>
      </c>
      <c r="MI2" s="51">
        <f ca="1">IF(COLUMNS($Q2:MI2)=$E$61,1,0)</f>
        <v>0</v>
      </c>
      <c r="MJ2" s="51">
        <f ca="1">IF(COLUMNS($Q2:MJ2)=$E$61,1,0)</f>
        <v>0</v>
      </c>
      <c r="MK2" s="51">
        <f ca="1">IF(COLUMNS($Q2:MK2)=$E$61,1,0)</f>
        <v>0</v>
      </c>
      <c r="ML2" s="51">
        <f ca="1">IF(COLUMNS($Q2:ML2)=$E$61,1,0)</f>
        <v>0</v>
      </c>
      <c r="MM2" s="51">
        <f ca="1">IF(COLUMNS($Q2:MM2)=$E$61,1,0)</f>
        <v>0</v>
      </c>
      <c r="MN2" s="51">
        <f ca="1">IF(COLUMNS($Q2:MN2)=$E$61,1,0)</f>
        <v>0</v>
      </c>
      <c r="MO2" s="51">
        <f ca="1">IF(COLUMNS($Q2:MO2)=$E$61,1,0)</f>
        <v>0</v>
      </c>
      <c r="MP2" s="51">
        <f ca="1">IF(COLUMNS($Q2:MP2)=$E$61,1,0)</f>
        <v>0</v>
      </c>
      <c r="MQ2" s="51">
        <f ca="1">IF(COLUMNS($Q2:MQ2)=$E$61,1,0)</f>
        <v>0</v>
      </c>
      <c r="MR2" s="51">
        <f ca="1">IF(COLUMNS($Q2:MR2)=$E$61,1,0)</f>
        <v>0</v>
      </c>
      <c r="MS2" s="51">
        <f ca="1">IF(COLUMNS($Q2:MS2)=$E$61,1,0)</f>
        <v>0</v>
      </c>
      <c r="MT2" s="51">
        <f ca="1">IF(COLUMNS($Q2:MT2)=$E$61,1,0)</f>
        <v>0</v>
      </c>
      <c r="MU2" s="51">
        <f ca="1">IF(COLUMNS($Q2:MU2)=$E$61,1,0)</f>
        <v>0</v>
      </c>
      <c r="MV2" s="51">
        <f ca="1">IF(COLUMNS($Q2:MV2)=$E$61,1,0)</f>
        <v>0</v>
      </c>
      <c r="MW2" s="51">
        <f ca="1">IF(COLUMNS($Q2:MW2)=$E$61,1,0)</f>
        <v>0</v>
      </c>
      <c r="MX2" s="51">
        <f ca="1">IF(COLUMNS($Q2:MX2)=$E$61,1,0)</f>
        <v>0</v>
      </c>
      <c r="MY2" s="51">
        <f ca="1">IF(COLUMNS($Q2:MY2)=$E$61,1,0)</f>
        <v>0</v>
      </c>
      <c r="MZ2" s="51">
        <f ca="1">IF(COLUMNS($Q2:MZ2)=$E$61,1,0)</f>
        <v>0</v>
      </c>
      <c r="NA2" s="51">
        <f ca="1">IF(COLUMNS($Q2:NA2)=$E$61,1,0)</f>
        <v>0</v>
      </c>
      <c r="NB2" s="51">
        <f ca="1">IF(COLUMNS($Q2:NB2)=$E$61,1,0)</f>
        <v>0</v>
      </c>
      <c r="NC2" s="51">
        <f ca="1">IF(COLUMNS($Q2:NC2)=$E$61,1,0)</f>
        <v>0</v>
      </c>
      <c r="ND2" s="51">
        <f ca="1">IF(COLUMNS($Q2:ND2)=$E$61,1,0)</f>
        <v>0</v>
      </c>
      <c r="NE2" s="51">
        <f ca="1">IF(COLUMNS($Q2:NE2)=$E$61,1,0)</f>
        <v>0</v>
      </c>
      <c r="NF2" s="51">
        <f ca="1">IF(COLUMNS($Q2:NF2)=$E$61,1,0)</f>
        <v>0</v>
      </c>
      <c r="NG2" s="51">
        <f ca="1">IF(COLUMNS($Q2:NG2)=$E$61,1,0)</f>
        <v>0</v>
      </c>
      <c r="NH2" s="51">
        <f ca="1">IF(COLUMNS($Q2:NH2)=$E$61,1,0)</f>
        <v>0</v>
      </c>
      <c r="NI2" s="51">
        <f ca="1">IF(COLUMNS($Q2:NI2)=$E$61,1,0)</f>
        <v>0</v>
      </c>
      <c r="NJ2" s="51">
        <f ca="1">IF(COLUMNS($Q2:NJ2)=$E$61,1,0)</f>
        <v>0</v>
      </c>
      <c r="NK2" s="51">
        <f ca="1">IF(COLUMNS($Q2:NK2)=$E$61,1,0)</f>
        <v>0</v>
      </c>
      <c r="NL2" s="51">
        <f ca="1">IF(COLUMNS($Q2:NL2)=$E$61,1,0)</f>
        <v>0</v>
      </c>
      <c r="NM2" s="51">
        <f ca="1">IF(COLUMNS($Q2:NM2)=$E$61,1,0)</f>
        <v>0</v>
      </c>
      <c r="NN2" s="51">
        <f ca="1">IF(COLUMNS($Q2:NN2)=$E$61,1,0)</f>
        <v>0</v>
      </c>
      <c r="NO2" s="51">
        <f ca="1">IF(COLUMNS($Q2:NO2)=$E$61,1,0)</f>
        <v>0</v>
      </c>
      <c r="NP2" s="51">
        <f ca="1">IF(COLUMNS($Q2:NP2)=$E$61,1,0)</f>
        <v>0</v>
      </c>
      <c r="NQ2" s="51">
        <f ca="1">IF(COLUMNS($Q2:NQ2)=$E$61,1,0)</f>
        <v>0</v>
      </c>
      <c r="NR2" s="51">
        <f ca="1">IF(COLUMNS($Q2:NR2)=$E$61,1,0)</f>
        <v>0</v>
      </c>
      <c r="NS2" s="51">
        <f ca="1">IF(COLUMNS($Q2:NS2)=$E$61,1,0)</f>
        <v>0</v>
      </c>
      <c r="NT2" s="51">
        <f ca="1">IF(COLUMNS($Q2:NT2)=$E$61,1,0)</f>
        <v>0</v>
      </c>
      <c r="NU2" s="51">
        <f ca="1">IF(COLUMNS($Q2:NU2)=$E$61,1,0)</f>
        <v>0</v>
      </c>
      <c r="NV2" s="51">
        <f ca="1">IF(COLUMNS($Q2:NV2)=$E$61,1,0)</f>
        <v>0</v>
      </c>
      <c r="NW2" s="51">
        <f ca="1">IF(COLUMNS($Q2:NW2)=$E$61,1,0)</f>
        <v>0</v>
      </c>
      <c r="NX2" s="51">
        <f ca="1">IF(COLUMNS($Q2:NX2)=$E$61,1,0)</f>
        <v>0</v>
      </c>
      <c r="NY2" s="51">
        <f ca="1">IF(COLUMNS($Q2:NY2)=$E$61,1,0)</f>
        <v>0</v>
      </c>
      <c r="NZ2" s="51">
        <f ca="1">IF(COLUMNS($Q2:NZ2)=$E$61,1,0)</f>
        <v>0</v>
      </c>
      <c r="OA2" s="51">
        <f ca="1">IF(COLUMNS($Q2:OA2)=$E$61,1,0)</f>
        <v>0</v>
      </c>
      <c r="OB2" s="51">
        <f ca="1">IF(COLUMNS($Q2:OB2)=$E$61,1,0)</f>
        <v>0</v>
      </c>
      <c r="OC2" s="51">
        <f ca="1">IF(COLUMNS($Q2:OC2)=$E$61,1,0)</f>
        <v>0</v>
      </c>
      <c r="OD2" s="51">
        <f ca="1">IF(COLUMNS($Q2:OD2)=$E$61,1,0)</f>
        <v>0</v>
      </c>
      <c r="OE2" s="51">
        <f ca="1">IF(COLUMNS($Q2:OE2)=$E$61,1,0)</f>
        <v>0</v>
      </c>
      <c r="OF2" s="51">
        <f ca="1">IF(COLUMNS($Q2:OF2)=$E$61,1,0)</f>
        <v>0</v>
      </c>
      <c r="OG2" s="51">
        <f ca="1">IF(COLUMNS($Q2:OG2)=$E$61,1,0)</f>
        <v>0</v>
      </c>
      <c r="OH2" s="51">
        <f ca="1">IF(COLUMNS($Q2:OH2)=$E$61,1,0)</f>
        <v>0</v>
      </c>
      <c r="OI2" s="51">
        <f ca="1">IF(COLUMNS($Q2:OI2)=$E$61,1,0)</f>
        <v>0</v>
      </c>
      <c r="OJ2" s="51">
        <f ca="1">IF(COLUMNS($Q2:OJ2)=$E$61,1,0)</f>
        <v>0</v>
      </c>
      <c r="OK2" s="51">
        <f ca="1">IF(COLUMNS($Q2:OK2)=$E$61,1,0)</f>
        <v>0</v>
      </c>
      <c r="OL2" s="51">
        <f ca="1">IF(COLUMNS($Q2:OL2)=$E$61,1,0)</f>
        <v>0</v>
      </c>
      <c r="OM2" s="51">
        <f ca="1">IF(COLUMNS($Q2:OM2)=$E$61,1,0)</f>
        <v>0</v>
      </c>
      <c r="ON2" s="51">
        <f ca="1">IF(COLUMNS($Q2:ON2)=$E$61,1,0)</f>
        <v>0</v>
      </c>
      <c r="OO2" s="51">
        <f ca="1">IF(COLUMNS($Q2:OO2)=$E$61,1,0)</f>
        <v>0</v>
      </c>
      <c r="OP2" s="51">
        <f ca="1">IF(COLUMNS($Q2:OP2)=$E$61,1,0)</f>
        <v>0</v>
      </c>
      <c r="OQ2" s="51">
        <f ca="1">IF(COLUMNS($Q2:OQ2)=$E$61,1,0)</f>
        <v>0</v>
      </c>
      <c r="OT2" s="49" t="s">
        <v>39</v>
      </c>
    </row>
    <row r="3" spans="1:443" s="49" customFormat="1" ht="15" hidden="1" outlineLevel="1" x14ac:dyDescent="0.3">
      <c r="D3" s="50"/>
      <c r="H3" s="50"/>
      <c r="M3" s="49" t="s">
        <v>41</v>
      </c>
      <c r="O3" s="50"/>
      <c r="Q3" s="51">
        <f t="shared" ref="Q3:CB3" ca="1" si="0">YEAR(Q12)</f>
        <v>2024</v>
      </c>
      <c r="R3" s="51">
        <f t="shared" ca="1" si="0"/>
        <v>2024</v>
      </c>
      <c r="S3" s="51">
        <f t="shared" ca="1" si="0"/>
        <v>2024</v>
      </c>
      <c r="T3" s="51">
        <f t="shared" ca="1" si="0"/>
        <v>2024</v>
      </c>
      <c r="U3" s="51">
        <f t="shared" ca="1" si="0"/>
        <v>2024</v>
      </c>
      <c r="V3" s="51">
        <f t="shared" ca="1" si="0"/>
        <v>2024</v>
      </c>
      <c r="W3" s="51">
        <f t="shared" ca="1" si="0"/>
        <v>2024</v>
      </c>
      <c r="X3" s="51">
        <f t="shared" ca="1" si="0"/>
        <v>2025</v>
      </c>
      <c r="Y3" s="51">
        <f t="shared" ca="1" si="0"/>
        <v>2025</v>
      </c>
      <c r="Z3" s="51">
        <f t="shared" ca="1" si="0"/>
        <v>2025</v>
      </c>
      <c r="AA3" s="51">
        <f t="shared" ca="1" si="0"/>
        <v>2025</v>
      </c>
      <c r="AB3" s="51">
        <f t="shared" ca="1" si="0"/>
        <v>2025</v>
      </c>
      <c r="AC3" s="51">
        <f t="shared" ca="1" si="0"/>
        <v>2025</v>
      </c>
      <c r="AD3" s="51">
        <f t="shared" ca="1" si="0"/>
        <v>2025</v>
      </c>
      <c r="AE3" s="51">
        <f t="shared" ca="1" si="0"/>
        <v>2025</v>
      </c>
      <c r="AF3" s="51">
        <f t="shared" ca="1" si="0"/>
        <v>2025</v>
      </c>
      <c r="AG3" s="51">
        <f t="shared" ca="1" si="0"/>
        <v>2025</v>
      </c>
      <c r="AH3" s="51">
        <f t="shared" ca="1" si="0"/>
        <v>2025</v>
      </c>
      <c r="AI3" s="51">
        <f t="shared" ca="1" si="0"/>
        <v>2025</v>
      </c>
      <c r="AJ3" s="51">
        <f t="shared" ca="1" si="0"/>
        <v>2026</v>
      </c>
      <c r="AK3" s="51">
        <f t="shared" ca="1" si="0"/>
        <v>2026</v>
      </c>
      <c r="AL3" s="51">
        <f t="shared" ca="1" si="0"/>
        <v>2026</v>
      </c>
      <c r="AM3" s="51">
        <f t="shared" ca="1" si="0"/>
        <v>2026</v>
      </c>
      <c r="AN3" s="51">
        <f t="shared" ca="1" si="0"/>
        <v>2026</v>
      </c>
      <c r="AO3" s="51">
        <f t="shared" ca="1" si="0"/>
        <v>2026</v>
      </c>
      <c r="AP3" s="51">
        <f t="shared" ca="1" si="0"/>
        <v>2026</v>
      </c>
      <c r="AQ3" s="51">
        <f t="shared" ca="1" si="0"/>
        <v>2026</v>
      </c>
      <c r="AR3" s="51">
        <f t="shared" ca="1" si="0"/>
        <v>2026</v>
      </c>
      <c r="AS3" s="51">
        <f t="shared" ca="1" si="0"/>
        <v>2026</v>
      </c>
      <c r="AT3" s="51">
        <f t="shared" ca="1" si="0"/>
        <v>2026</v>
      </c>
      <c r="AU3" s="51">
        <f t="shared" ca="1" si="0"/>
        <v>2026</v>
      </c>
      <c r="AV3" s="51">
        <f t="shared" ca="1" si="0"/>
        <v>2027</v>
      </c>
      <c r="AW3" s="51">
        <f t="shared" ca="1" si="0"/>
        <v>2027</v>
      </c>
      <c r="AX3" s="51">
        <f t="shared" ca="1" si="0"/>
        <v>2027</v>
      </c>
      <c r="AY3" s="51">
        <f t="shared" ca="1" si="0"/>
        <v>2027</v>
      </c>
      <c r="AZ3" s="51">
        <f t="shared" ca="1" si="0"/>
        <v>2027</v>
      </c>
      <c r="BA3" s="51">
        <f t="shared" ca="1" si="0"/>
        <v>2027</v>
      </c>
      <c r="BB3" s="51">
        <f t="shared" ca="1" si="0"/>
        <v>2027</v>
      </c>
      <c r="BC3" s="51">
        <f t="shared" ca="1" si="0"/>
        <v>2027</v>
      </c>
      <c r="BD3" s="51">
        <f t="shared" ca="1" si="0"/>
        <v>2027</v>
      </c>
      <c r="BE3" s="51">
        <f t="shared" ca="1" si="0"/>
        <v>2027</v>
      </c>
      <c r="BF3" s="51">
        <f t="shared" ca="1" si="0"/>
        <v>2027</v>
      </c>
      <c r="BG3" s="51">
        <f t="shared" ca="1" si="0"/>
        <v>2027</v>
      </c>
      <c r="BH3" s="51">
        <f t="shared" ca="1" si="0"/>
        <v>2028</v>
      </c>
      <c r="BI3" s="51">
        <f t="shared" ca="1" si="0"/>
        <v>2028</v>
      </c>
      <c r="BJ3" s="51">
        <f t="shared" ca="1" si="0"/>
        <v>2028</v>
      </c>
      <c r="BK3" s="51">
        <f t="shared" ca="1" si="0"/>
        <v>2028</v>
      </c>
      <c r="BL3" s="51">
        <f t="shared" ca="1" si="0"/>
        <v>2028</v>
      </c>
      <c r="BM3" s="51">
        <f t="shared" ca="1" si="0"/>
        <v>2028</v>
      </c>
      <c r="BN3" s="51">
        <f t="shared" ca="1" si="0"/>
        <v>2028</v>
      </c>
      <c r="BO3" s="51">
        <f t="shared" ca="1" si="0"/>
        <v>2028</v>
      </c>
      <c r="BP3" s="51">
        <f t="shared" ca="1" si="0"/>
        <v>2028</v>
      </c>
      <c r="BQ3" s="51">
        <f t="shared" ca="1" si="0"/>
        <v>2028</v>
      </c>
      <c r="BR3" s="51">
        <f t="shared" ca="1" si="0"/>
        <v>2028</v>
      </c>
      <c r="BS3" s="51">
        <f t="shared" ca="1" si="0"/>
        <v>2028</v>
      </c>
      <c r="BT3" s="51">
        <f t="shared" ca="1" si="0"/>
        <v>2029</v>
      </c>
      <c r="BU3" s="51">
        <f t="shared" ca="1" si="0"/>
        <v>2029</v>
      </c>
      <c r="BV3" s="51">
        <f t="shared" ca="1" si="0"/>
        <v>2029</v>
      </c>
      <c r="BW3" s="51">
        <f t="shared" ca="1" si="0"/>
        <v>2029</v>
      </c>
      <c r="BX3" s="51">
        <f t="shared" ca="1" si="0"/>
        <v>2029</v>
      </c>
      <c r="BY3" s="51">
        <f t="shared" ca="1" si="0"/>
        <v>2029</v>
      </c>
      <c r="BZ3" s="51">
        <f t="shared" ca="1" si="0"/>
        <v>2029</v>
      </c>
      <c r="CA3" s="51">
        <f t="shared" ca="1" si="0"/>
        <v>2029</v>
      </c>
      <c r="CB3" s="51">
        <f t="shared" ca="1" si="0"/>
        <v>2029</v>
      </c>
      <c r="CC3" s="51">
        <f t="shared" ref="CC3:EN3" ca="1" si="1">YEAR(CC12)</f>
        <v>2029</v>
      </c>
      <c r="CD3" s="51">
        <f t="shared" ca="1" si="1"/>
        <v>2029</v>
      </c>
      <c r="CE3" s="51">
        <f t="shared" ca="1" si="1"/>
        <v>2029</v>
      </c>
      <c r="CF3" s="51">
        <f t="shared" ca="1" si="1"/>
        <v>2030</v>
      </c>
      <c r="CG3" s="51">
        <f t="shared" ca="1" si="1"/>
        <v>2030</v>
      </c>
      <c r="CH3" s="51">
        <f t="shared" ca="1" si="1"/>
        <v>2030</v>
      </c>
      <c r="CI3" s="51">
        <f t="shared" ca="1" si="1"/>
        <v>2030</v>
      </c>
      <c r="CJ3" s="51">
        <f t="shared" ca="1" si="1"/>
        <v>2030</v>
      </c>
      <c r="CK3" s="51">
        <f t="shared" ca="1" si="1"/>
        <v>2030</v>
      </c>
      <c r="CL3" s="51">
        <f t="shared" ca="1" si="1"/>
        <v>2030</v>
      </c>
      <c r="CM3" s="51">
        <f t="shared" ca="1" si="1"/>
        <v>2030</v>
      </c>
      <c r="CN3" s="51">
        <f t="shared" ca="1" si="1"/>
        <v>2030</v>
      </c>
      <c r="CO3" s="51">
        <f t="shared" ca="1" si="1"/>
        <v>2030</v>
      </c>
      <c r="CP3" s="51">
        <f t="shared" ca="1" si="1"/>
        <v>2030</v>
      </c>
      <c r="CQ3" s="51">
        <f t="shared" ca="1" si="1"/>
        <v>2030</v>
      </c>
      <c r="CR3" s="51">
        <f t="shared" ca="1" si="1"/>
        <v>2031</v>
      </c>
      <c r="CS3" s="51">
        <f t="shared" ca="1" si="1"/>
        <v>2031</v>
      </c>
      <c r="CT3" s="51">
        <f t="shared" ca="1" si="1"/>
        <v>2031</v>
      </c>
      <c r="CU3" s="51">
        <f t="shared" ca="1" si="1"/>
        <v>2031</v>
      </c>
      <c r="CV3" s="51">
        <f t="shared" ca="1" si="1"/>
        <v>2031</v>
      </c>
      <c r="CW3" s="51">
        <f t="shared" ca="1" si="1"/>
        <v>2031</v>
      </c>
      <c r="CX3" s="51">
        <f t="shared" ca="1" si="1"/>
        <v>2031</v>
      </c>
      <c r="CY3" s="51">
        <f t="shared" ca="1" si="1"/>
        <v>2031</v>
      </c>
      <c r="CZ3" s="51">
        <f t="shared" ca="1" si="1"/>
        <v>2031</v>
      </c>
      <c r="DA3" s="51">
        <f t="shared" ca="1" si="1"/>
        <v>2031</v>
      </c>
      <c r="DB3" s="51">
        <f t="shared" ca="1" si="1"/>
        <v>2031</v>
      </c>
      <c r="DC3" s="51">
        <f t="shared" ca="1" si="1"/>
        <v>2031</v>
      </c>
      <c r="DD3" s="51">
        <f t="shared" ca="1" si="1"/>
        <v>2032</v>
      </c>
      <c r="DE3" s="51">
        <f t="shared" ca="1" si="1"/>
        <v>2032</v>
      </c>
      <c r="DF3" s="51">
        <f t="shared" ca="1" si="1"/>
        <v>2032</v>
      </c>
      <c r="DG3" s="51">
        <f t="shared" ca="1" si="1"/>
        <v>2032</v>
      </c>
      <c r="DH3" s="51">
        <f t="shared" ca="1" si="1"/>
        <v>2032</v>
      </c>
      <c r="DI3" s="51">
        <f t="shared" ca="1" si="1"/>
        <v>2032</v>
      </c>
      <c r="DJ3" s="51">
        <f t="shared" ca="1" si="1"/>
        <v>2032</v>
      </c>
      <c r="DK3" s="51">
        <f t="shared" ca="1" si="1"/>
        <v>2032</v>
      </c>
      <c r="DL3" s="51">
        <f t="shared" ca="1" si="1"/>
        <v>2032</v>
      </c>
      <c r="DM3" s="51">
        <f t="shared" ca="1" si="1"/>
        <v>2032</v>
      </c>
      <c r="DN3" s="51">
        <f t="shared" ca="1" si="1"/>
        <v>2032</v>
      </c>
      <c r="DO3" s="51">
        <f t="shared" ca="1" si="1"/>
        <v>2032</v>
      </c>
      <c r="DP3" s="51">
        <f t="shared" ca="1" si="1"/>
        <v>2033</v>
      </c>
      <c r="DQ3" s="51">
        <f t="shared" ca="1" si="1"/>
        <v>2033</v>
      </c>
      <c r="DR3" s="51">
        <f t="shared" ca="1" si="1"/>
        <v>2033</v>
      </c>
      <c r="DS3" s="51">
        <f t="shared" ca="1" si="1"/>
        <v>2033</v>
      </c>
      <c r="DT3" s="51">
        <f t="shared" ca="1" si="1"/>
        <v>2033</v>
      </c>
      <c r="DU3" s="51">
        <f t="shared" ca="1" si="1"/>
        <v>2033</v>
      </c>
      <c r="DV3" s="51">
        <f t="shared" ca="1" si="1"/>
        <v>2033</v>
      </c>
      <c r="DW3" s="51">
        <f t="shared" ca="1" si="1"/>
        <v>2033</v>
      </c>
      <c r="DX3" s="51">
        <f t="shared" ca="1" si="1"/>
        <v>2033</v>
      </c>
      <c r="DY3" s="51">
        <f t="shared" ca="1" si="1"/>
        <v>2033</v>
      </c>
      <c r="DZ3" s="51">
        <f t="shared" ca="1" si="1"/>
        <v>2033</v>
      </c>
      <c r="EA3" s="51">
        <f t="shared" ca="1" si="1"/>
        <v>2033</v>
      </c>
      <c r="EB3" s="51">
        <f t="shared" ca="1" si="1"/>
        <v>2034</v>
      </c>
      <c r="EC3" s="51">
        <f t="shared" ca="1" si="1"/>
        <v>2034</v>
      </c>
      <c r="ED3" s="51">
        <f t="shared" ca="1" si="1"/>
        <v>2034</v>
      </c>
      <c r="EE3" s="51">
        <f t="shared" ca="1" si="1"/>
        <v>2034</v>
      </c>
      <c r="EF3" s="51">
        <f t="shared" ca="1" si="1"/>
        <v>2034</v>
      </c>
      <c r="EG3" s="51">
        <f t="shared" ca="1" si="1"/>
        <v>2034</v>
      </c>
      <c r="EH3" s="51">
        <f t="shared" ca="1" si="1"/>
        <v>2034</v>
      </c>
      <c r="EI3" s="51">
        <f t="shared" ca="1" si="1"/>
        <v>2034</v>
      </c>
      <c r="EJ3" s="51">
        <f t="shared" ca="1" si="1"/>
        <v>2034</v>
      </c>
      <c r="EK3" s="51">
        <f t="shared" ca="1" si="1"/>
        <v>2034</v>
      </c>
      <c r="EL3" s="51">
        <f t="shared" ca="1" si="1"/>
        <v>2034</v>
      </c>
      <c r="EM3" s="51">
        <f t="shared" ca="1" si="1"/>
        <v>2034</v>
      </c>
      <c r="EN3" s="51">
        <f t="shared" ca="1" si="1"/>
        <v>2035</v>
      </c>
      <c r="EO3" s="51">
        <f t="shared" ref="EO3:GZ3" ca="1" si="2">YEAR(EO12)</f>
        <v>2035</v>
      </c>
      <c r="EP3" s="51">
        <f t="shared" ca="1" si="2"/>
        <v>2035</v>
      </c>
      <c r="EQ3" s="51">
        <f t="shared" ca="1" si="2"/>
        <v>2035</v>
      </c>
      <c r="ER3" s="51">
        <f t="shared" ca="1" si="2"/>
        <v>2035</v>
      </c>
      <c r="ES3" s="51">
        <f t="shared" ca="1" si="2"/>
        <v>2035</v>
      </c>
      <c r="ET3" s="51">
        <f t="shared" ca="1" si="2"/>
        <v>2035</v>
      </c>
      <c r="EU3" s="51">
        <f t="shared" ca="1" si="2"/>
        <v>2035</v>
      </c>
      <c r="EV3" s="51">
        <f t="shared" ca="1" si="2"/>
        <v>2035</v>
      </c>
      <c r="EW3" s="51">
        <f t="shared" ca="1" si="2"/>
        <v>2035</v>
      </c>
      <c r="EX3" s="51">
        <f t="shared" ca="1" si="2"/>
        <v>2035</v>
      </c>
      <c r="EY3" s="51">
        <f t="shared" ca="1" si="2"/>
        <v>2035</v>
      </c>
      <c r="EZ3" s="51">
        <f t="shared" ca="1" si="2"/>
        <v>2036</v>
      </c>
      <c r="FA3" s="51">
        <f t="shared" ca="1" si="2"/>
        <v>2036</v>
      </c>
      <c r="FB3" s="51">
        <f t="shared" ca="1" si="2"/>
        <v>2036</v>
      </c>
      <c r="FC3" s="51">
        <f t="shared" ca="1" si="2"/>
        <v>2036</v>
      </c>
      <c r="FD3" s="51">
        <f t="shared" ca="1" si="2"/>
        <v>2036</v>
      </c>
      <c r="FE3" s="51">
        <f t="shared" ca="1" si="2"/>
        <v>2036</v>
      </c>
      <c r="FF3" s="51">
        <f t="shared" ca="1" si="2"/>
        <v>2036</v>
      </c>
      <c r="FG3" s="51">
        <f t="shared" ca="1" si="2"/>
        <v>2036</v>
      </c>
      <c r="FH3" s="51">
        <f t="shared" ca="1" si="2"/>
        <v>2036</v>
      </c>
      <c r="FI3" s="51">
        <f t="shared" ca="1" si="2"/>
        <v>2036</v>
      </c>
      <c r="FJ3" s="51">
        <f t="shared" ca="1" si="2"/>
        <v>2036</v>
      </c>
      <c r="FK3" s="51">
        <f t="shared" ca="1" si="2"/>
        <v>2036</v>
      </c>
      <c r="FL3" s="51">
        <f t="shared" ca="1" si="2"/>
        <v>2037</v>
      </c>
      <c r="FM3" s="51">
        <f t="shared" ca="1" si="2"/>
        <v>2037</v>
      </c>
      <c r="FN3" s="51">
        <f t="shared" ca="1" si="2"/>
        <v>2037</v>
      </c>
      <c r="FO3" s="51">
        <f t="shared" ca="1" si="2"/>
        <v>2037</v>
      </c>
      <c r="FP3" s="51">
        <f t="shared" ca="1" si="2"/>
        <v>2037</v>
      </c>
      <c r="FQ3" s="51">
        <f t="shared" ca="1" si="2"/>
        <v>2037</v>
      </c>
      <c r="FR3" s="51">
        <f t="shared" ca="1" si="2"/>
        <v>2037</v>
      </c>
      <c r="FS3" s="51">
        <f t="shared" ca="1" si="2"/>
        <v>2037</v>
      </c>
      <c r="FT3" s="51">
        <f t="shared" ca="1" si="2"/>
        <v>2037</v>
      </c>
      <c r="FU3" s="51">
        <f t="shared" ca="1" si="2"/>
        <v>2037</v>
      </c>
      <c r="FV3" s="51">
        <f t="shared" ca="1" si="2"/>
        <v>2037</v>
      </c>
      <c r="FW3" s="51">
        <f t="shared" ca="1" si="2"/>
        <v>2037</v>
      </c>
      <c r="FX3" s="51">
        <f t="shared" ca="1" si="2"/>
        <v>2038</v>
      </c>
      <c r="FY3" s="51">
        <f t="shared" ca="1" si="2"/>
        <v>2038</v>
      </c>
      <c r="FZ3" s="51">
        <f t="shared" ca="1" si="2"/>
        <v>2038</v>
      </c>
      <c r="GA3" s="51">
        <f t="shared" ca="1" si="2"/>
        <v>2038</v>
      </c>
      <c r="GB3" s="51">
        <f t="shared" ca="1" si="2"/>
        <v>2038</v>
      </c>
      <c r="GC3" s="51">
        <f t="shared" ca="1" si="2"/>
        <v>2038</v>
      </c>
      <c r="GD3" s="51">
        <f t="shared" ca="1" si="2"/>
        <v>2038</v>
      </c>
      <c r="GE3" s="51">
        <f t="shared" ca="1" si="2"/>
        <v>2038</v>
      </c>
      <c r="GF3" s="51">
        <f t="shared" ca="1" si="2"/>
        <v>2038</v>
      </c>
      <c r="GG3" s="51">
        <f t="shared" ca="1" si="2"/>
        <v>2038</v>
      </c>
      <c r="GH3" s="51">
        <f t="shared" ca="1" si="2"/>
        <v>2038</v>
      </c>
      <c r="GI3" s="51">
        <f t="shared" ca="1" si="2"/>
        <v>2038</v>
      </c>
      <c r="GJ3" s="51">
        <f t="shared" ca="1" si="2"/>
        <v>2039</v>
      </c>
      <c r="GK3" s="51">
        <f t="shared" ca="1" si="2"/>
        <v>2039</v>
      </c>
      <c r="GL3" s="51">
        <f t="shared" ca="1" si="2"/>
        <v>2039</v>
      </c>
      <c r="GM3" s="51">
        <f t="shared" ca="1" si="2"/>
        <v>2039</v>
      </c>
      <c r="GN3" s="51">
        <f t="shared" ca="1" si="2"/>
        <v>2039</v>
      </c>
      <c r="GO3" s="51">
        <f t="shared" ca="1" si="2"/>
        <v>2039</v>
      </c>
      <c r="GP3" s="51">
        <f t="shared" ca="1" si="2"/>
        <v>2039</v>
      </c>
      <c r="GQ3" s="51">
        <f t="shared" ca="1" si="2"/>
        <v>2039</v>
      </c>
      <c r="GR3" s="51">
        <f t="shared" ca="1" si="2"/>
        <v>2039</v>
      </c>
      <c r="GS3" s="51">
        <f t="shared" ca="1" si="2"/>
        <v>2039</v>
      </c>
      <c r="GT3" s="51">
        <f t="shared" ca="1" si="2"/>
        <v>2039</v>
      </c>
      <c r="GU3" s="51">
        <f t="shared" ca="1" si="2"/>
        <v>2039</v>
      </c>
      <c r="GV3" s="51">
        <f t="shared" ca="1" si="2"/>
        <v>2040</v>
      </c>
      <c r="GW3" s="51">
        <f t="shared" ca="1" si="2"/>
        <v>2040</v>
      </c>
      <c r="GX3" s="51">
        <f t="shared" ca="1" si="2"/>
        <v>2040</v>
      </c>
      <c r="GY3" s="51">
        <f t="shared" ca="1" si="2"/>
        <v>2040</v>
      </c>
      <c r="GZ3" s="51">
        <f t="shared" ca="1" si="2"/>
        <v>2040</v>
      </c>
      <c r="HA3" s="51">
        <f t="shared" ref="HA3:JL3" ca="1" si="3">YEAR(HA12)</f>
        <v>2040</v>
      </c>
      <c r="HB3" s="51">
        <f t="shared" ca="1" si="3"/>
        <v>2040</v>
      </c>
      <c r="HC3" s="51">
        <f t="shared" ca="1" si="3"/>
        <v>2040</v>
      </c>
      <c r="HD3" s="51">
        <f t="shared" ca="1" si="3"/>
        <v>2040</v>
      </c>
      <c r="HE3" s="51">
        <f t="shared" ca="1" si="3"/>
        <v>2040</v>
      </c>
      <c r="HF3" s="51">
        <f t="shared" ca="1" si="3"/>
        <v>2040</v>
      </c>
      <c r="HG3" s="51">
        <f t="shared" ca="1" si="3"/>
        <v>2040</v>
      </c>
      <c r="HH3" s="51">
        <f t="shared" ca="1" si="3"/>
        <v>2041</v>
      </c>
      <c r="HI3" s="51">
        <f t="shared" ca="1" si="3"/>
        <v>2041</v>
      </c>
      <c r="HJ3" s="51">
        <f t="shared" ca="1" si="3"/>
        <v>2041</v>
      </c>
      <c r="HK3" s="51">
        <f t="shared" ca="1" si="3"/>
        <v>2041</v>
      </c>
      <c r="HL3" s="51">
        <f t="shared" ca="1" si="3"/>
        <v>2041</v>
      </c>
      <c r="HM3" s="51">
        <f t="shared" ca="1" si="3"/>
        <v>2041</v>
      </c>
      <c r="HN3" s="51">
        <f t="shared" ca="1" si="3"/>
        <v>2041</v>
      </c>
      <c r="HO3" s="51">
        <f t="shared" ca="1" si="3"/>
        <v>2041</v>
      </c>
      <c r="HP3" s="51">
        <f t="shared" ca="1" si="3"/>
        <v>2041</v>
      </c>
      <c r="HQ3" s="51">
        <f t="shared" ca="1" si="3"/>
        <v>2041</v>
      </c>
      <c r="HR3" s="51">
        <f t="shared" ca="1" si="3"/>
        <v>2041</v>
      </c>
      <c r="HS3" s="51">
        <f t="shared" ca="1" si="3"/>
        <v>2041</v>
      </c>
      <c r="HT3" s="51">
        <f t="shared" ca="1" si="3"/>
        <v>2042</v>
      </c>
      <c r="HU3" s="51">
        <f t="shared" ca="1" si="3"/>
        <v>2042</v>
      </c>
      <c r="HV3" s="51">
        <f t="shared" ca="1" si="3"/>
        <v>2042</v>
      </c>
      <c r="HW3" s="51">
        <f t="shared" ca="1" si="3"/>
        <v>2042</v>
      </c>
      <c r="HX3" s="51">
        <f t="shared" ca="1" si="3"/>
        <v>2042</v>
      </c>
      <c r="HY3" s="51">
        <f t="shared" ca="1" si="3"/>
        <v>2042</v>
      </c>
      <c r="HZ3" s="51">
        <f t="shared" ca="1" si="3"/>
        <v>2042</v>
      </c>
      <c r="IA3" s="51">
        <f t="shared" ca="1" si="3"/>
        <v>2042</v>
      </c>
      <c r="IB3" s="51">
        <f t="shared" ca="1" si="3"/>
        <v>2042</v>
      </c>
      <c r="IC3" s="51">
        <f t="shared" ca="1" si="3"/>
        <v>2042</v>
      </c>
      <c r="ID3" s="51">
        <f t="shared" ca="1" si="3"/>
        <v>2042</v>
      </c>
      <c r="IE3" s="51">
        <f t="shared" ca="1" si="3"/>
        <v>2042</v>
      </c>
      <c r="IF3" s="51">
        <f t="shared" ca="1" si="3"/>
        <v>2043</v>
      </c>
      <c r="IG3" s="51">
        <f t="shared" ca="1" si="3"/>
        <v>2043</v>
      </c>
      <c r="IH3" s="51">
        <f t="shared" ca="1" si="3"/>
        <v>2043</v>
      </c>
      <c r="II3" s="51">
        <f t="shared" ca="1" si="3"/>
        <v>2043</v>
      </c>
      <c r="IJ3" s="51">
        <f t="shared" ca="1" si="3"/>
        <v>2043</v>
      </c>
      <c r="IK3" s="51">
        <f t="shared" ca="1" si="3"/>
        <v>2043</v>
      </c>
      <c r="IL3" s="51">
        <f t="shared" ca="1" si="3"/>
        <v>2043</v>
      </c>
      <c r="IM3" s="51">
        <f t="shared" ca="1" si="3"/>
        <v>2043</v>
      </c>
      <c r="IN3" s="51">
        <f t="shared" ca="1" si="3"/>
        <v>2043</v>
      </c>
      <c r="IO3" s="51">
        <f t="shared" ca="1" si="3"/>
        <v>2043</v>
      </c>
      <c r="IP3" s="51">
        <f t="shared" ca="1" si="3"/>
        <v>2043</v>
      </c>
      <c r="IQ3" s="51">
        <f t="shared" ca="1" si="3"/>
        <v>2043</v>
      </c>
      <c r="IR3" s="51">
        <f t="shared" ca="1" si="3"/>
        <v>2044</v>
      </c>
      <c r="IS3" s="51">
        <f t="shared" ca="1" si="3"/>
        <v>2044</v>
      </c>
      <c r="IT3" s="51">
        <f t="shared" ca="1" si="3"/>
        <v>2044</v>
      </c>
      <c r="IU3" s="51">
        <f t="shared" ca="1" si="3"/>
        <v>2044</v>
      </c>
      <c r="IV3" s="51">
        <f t="shared" ca="1" si="3"/>
        <v>2044</v>
      </c>
      <c r="IW3" s="51">
        <f t="shared" ca="1" si="3"/>
        <v>2044</v>
      </c>
      <c r="IX3" s="51">
        <f t="shared" ca="1" si="3"/>
        <v>2044</v>
      </c>
      <c r="IY3" s="51">
        <f t="shared" ca="1" si="3"/>
        <v>2044</v>
      </c>
      <c r="IZ3" s="51">
        <f t="shared" ca="1" si="3"/>
        <v>2044</v>
      </c>
      <c r="JA3" s="51">
        <f t="shared" ca="1" si="3"/>
        <v>2044</v>
      </c>
      <c r="JB3" s="51">
        <f t="shared" ca="1" si="3"/>
        <v>2044</v>
      </c>
      <c r="JC3" s="51">
        <f t="shared" ca="1" si="3"/>
        <v>2044</v>
      </c>
      <c r="JD3" s="51">
        <f t="shared" ca="1" si="3"/>
        <v>2045</v>
      </c>
      <c r="JE3" s="51">
        <f t="shared" ca="1" si="3"/>
        <v>2045</v>
      </c>
      <c r="JF3" s="51">
        <f t="shared" ca="1" si="3"/>
        <v>2045</v>
      </c>
      <c r="JG3" s="51">
        <f t="shared" ca="1" si="3"/>
        <v>2045</v>
      </c>
      <c r="JH3" s="51">
        <f t="shared" ca="1" si="3"/>
        <v>2045</v>
      </c>
      <c r="JI3" s="51">
        <f t="shared" ca="1" si="3"/>
        <v>2045</v>
      </c>
      <c r="JJ3" s="51">
        <f t="shared" ca="1" si="3"/>
        <v>2045</v>
      </c>
      <c r="JK3" s="51">
        <f t="shared" ca="1" si="3"/>
        <v>2045</v>
      </c>
      <c r="JL3" s="51">
        <f t="shared" ca="1" si="3"/>
        <v>2045</v>
      </c>
      <c r="JM3" s="51">
        <f t="shared" ref="JM3:LX3" ca="1" si="4">YEAR(JM12)</f>
        <v>2045</v>
      </c>
      <c r="JN3" s="51">
        <f t="shared" ca="1" si="4"/>
        <v>2045</v>
      </c>
      <c r="JO3" s="51">
        <f t="shared" ca="1" si="4"/>
        <v>2045</v>
      </c>
      <c r="JP3" s="51">
        <f t="shared" ca="1" si="4"/>
        <v>2046</v>
      </c>
      <c r="JQ3" s="51">
        <f t="shared" ca="1" si="4"/>
        <v>2046</v>
      </c>
      <c r="JR3" s="51">
        <f t="shared" ca="1" si="4"/>
        <v>2046</v>
      </c>
      <c r="JS3" s="51">
        <f t="shared" ca="1" si="4"/>
        <v>2046</v>
      </c>
      <c r="JT3" s="51">
        <f t="shared" ca="1" si="4"/>
        <v>2046</v>
      </c>
      <c r="JU3" s="51">
        <f t="shared" ca="1" si="4"/>
        <v>2046</v>
      </c>
      <c r="JV3" s="51">
        <f t="shared" ca="1" si="4"/>
        <v>2046</v>
      </c>
      <c r="JW3" s="51">
        <f t="shared" ca="1" si="4"/>
        <v>2046</v>
      </c>
      <c r="JX3" s="51">
        <f t="shared" ca="1" si="4"/>
        <v>2046</v>
      </c>
      <c r="JY3" s="51">
        <f t="shared" ca="1" si="4"/>
        <v>2046</v>
      </c>
      <c r="JZ3" s="51">
        <f t="shared" ca="1" si="4"/>
        <v>2046</v>
      </c>
      <c r="KA3" s="51">
        <f t="shared" ca="1" si="4"/>
        <v>2046</v>
      </c>
      <c r="KB3" s="51">
        <f t="shared" ca="1" si="4"/>
        <v>2047</v>
      </c>
      <c r="KC3" s="51">
        <f t="shared" ca="1" si="4"/>
        <v>2047</v>
      </c>
      <c r="KD3" s="51">
        <f t="shared" ca="1" si="4"/>
        <v>2047</v>
      </c>
      <c r="KE3" s="51">
        <f t="shared" ca="1" si="4"/>
        <v>2047</v>
      </c>
      <c r="KF3" s="51">
        <f t="shared" ca="1" si="4"/>
        <v>2047</v>
      </c>
      <c r="KG3" s="51">
        <f t="shared" ca="1" si="4"/>
        <v>2047</v>
      </c>
      <c r="KH3" s="51">
        <f t="shared" ca="1" si="4"/>
        <v>2047</v>
      </c>
      <c r="KI3" s="51">
        <f t="shared" ca="1" si="4"/>
        <v>2047</v>
      </c>
      <c r="KJ3" s="51">
        <f t="shared" ca="1" si="4"/>
        <v>2047</v>
      </c>
      <c r="KK3" s="51">
        <f t="shared" ca="1" si="4"/>
        <v>2047</v>
      </c>
      <c r="KL3" s="51">
        <f t="shared" ca="1" si="4"/>
        <v>2047</v>
      </c>
      <c r="KM3" s="51">
        <f t="shared" ca="1" si="4"/>
        <v>2047</v>
      </c>
      <c r="KN3" s="51">
        <f t="shared" ca="1" si="4"/>
        <v>2048</v>
      </c>
      <c r="KO3" s="51">
        <f t="shared" ca="1" si="4"/>
        <v>2048</v>
      </c>
      <c r="KP3" s="51">
        <f t="shared" ca="1" si="4"/>
        <v>2048</v>
      </c>
      <c r="KQ3" s="51">
        <f t="shared" ca="1" si="4"/>
        <v>2048</v>
      </c>
      <c r="KR3" s="51">
        <f t="shared" ca="1" si="4"/>
        <v>2048</v>
      </c>
      <c r="KS3" s="51">
        <f t="shared" ca="1" si="4"/>
        <v>2048</v>
      </c>
      <c r="KT3" s="51">
        <f t="shared" ca="1" si="4"/>
        <v>2048</v>
      </c>
      <c r="KU3" s="51">
        <f t="shared" ca="1" si="4"/>
        <v>2048</v>
      </c>
      <c r="KV3" s="51">
        <f t="shared" ca="1" si="4"/>
        <v>2048</v>
      </c>
      <c r="KW3" s="51">
        <f t="shared" ca="1" si="4"/>
        <v>2048</v>
      </c>
      <c r="KX3" s="51">
        <f t="shared" ca="1" si="4"/>
        <v>2048</v>
      </c>
      <c r="KY3" s="51">
        <f t="shared" ca="1" si="4"/>
        <v>2048</v>
      </c>
      <c r="KZ3" s="51">
        <f t="shared" ca="1" si="4"/>
        <v>2049</v>
      </c>
      <c r="LA3" s="51">
        <f t="shared" ca="1" si="4"/>
        <v>2049</v>
      </c>
      <c r="LB3" s="51">
        <f t="shared" ca="1" si="4"/>
        <v>2049</v>
      </c>
      <c r="LC3" s="51">
        <f t="shared" ca="1" si="4"/>
        <v>2049</v>
      </c>
      <c r="LD3" s="51">
        <f t="shared" ca="1" si="4"/>
        <v>2049</v>
      </c>
      <c r="LE3" s="51">
        <f t="shared" ca="1" si="4"/>
        <v>2049</v>
      </c>
      <c r="LF3" s="51">
        <f t="shared" ca="1" si="4"/>
        <v>2049</v>
      </c>
      <c r="LG3" s="51">
        <f t="shared" ca="1" si="4"/>
        <v>2049</v>
      </c>
      <c r="LH3" s="51">
        <f t="shared" ca="1" si="4"/>
        <v>2049</v>
      </c>
      <c r="LI3" s="51">
        <f t="shared" ca="1" si="4"/>
        <v>2049</v>
      </c>
      <c r="LJ3" s="51">
        <f t="shared" ca="1" si="4"/>
        <v>2049</v>
      </c>
      <c r="LK3" s="51">
        <f t="shared" ca="1" si="4"/>
        <v>2049</v>
      </c>
      <c r="LL3" s="51">
        <f t="shared" ca="1" si="4"/>
        <v>2050</v>
      </c>
      <c r="LM3" s="51">
        <f t="shared" ca="1" si="4"/>
        <v>2050</v>
      </c>
      <c r="LN3" s="51">
        <f t="shared" ca="1" si="4"/>
        <v>2050</v>
      </c>
      <c r="LO3" s="51">
        <f t="shared" ca="1" si="4"/>
        <v>2050</v>
      </c>
      <c r="LP3" s="51">
        <f t="shared" ca="1" si="4"/>
        <v>2050</v>
      </c>
      <c r="LQ3" s="51">
        <f t="shared" ca="1" si="4"/>
        <v>2050</v>
      </c>
      <c r="LR3" s="51">
        <f t="shared" ca="1" si="4"/>
        <v>2050</v>
      </c>
      <c r="LS3" s="51">
        <f t="shared" ca="1" si="4"/>
        <v>2050</v>
      </c>
      <c r="LT3" s="51">
        <f t="shared" ca="1" si="4"/>
        <v>2050</v>
      </c>
      <c r="LU3" s="51">
        <f t="shared" ca="1" si="4"/>
        <v>2050</v>
      </c>
      <c r="LV3" s="51">
        <f t="shared" ca="1" si="4"/>
        <v>2050</v>
      </c>
      <c r="LW3" s="51">
        <f t="shared" ca="1" si="4"/>
        <v>2050</v>
      </c>
      <c r="LX3" s="51">
        <f t="shared" ca="1" si="4"/>
        <v>2051</v>
      </c>
      <c r="LY3" s="51">
        <f t="shared" ref="LY3:OJ3" ca="1" si="5">YEAR(LY12)</f>
        <v>2051</v>
      </c>
      <c r="LZ3" s="51">
        <f t="shared" ca="1" si="5"/>
        <v>2051</v>
      </c>
      <c r="MA3" s="51">
        <f t="shared" ca="1" si="5"/>
        <v>2051</v>
      </c>
      <c r="MB3" s="51">
        <f t="shared" ca="1" si="5"/>
        <v>2051</v>
      </c>
      <c r="MC3" s="51">
        <f t="shared" ca="1" si="5"/>
        <v>2051</v>
      </c>
      <c r="MD3" s="51">
        <f t="shared" ca="1" si="5"/>
        <v>2051</v>
      </c>
      <c r="ME3" s="51">
        <f t="shared" ca="1" si="5"/>
        <v>2051</v>
      </c>
      <c r="MF3" s="51">
        <f t="shared" ca="1" si="5"/>
        <v>2051</v>
      </c>
      <c r="MG3" s="51">
        <f t="shared" ca="1" si="5"/>
        <v>2051</v>
      </c>
      <c r="MH3" s="51">
        <f t="shared" ca="1" si="5"/>
        <v>2051</v>
      </c>
      <c r="MI3" s="51">
        <f t="shared" ca="1" si="5"/>
        <v>2051</v>
      </c>
      <c r="MJ3" s="51">
        <f t="shared" ca="1" si="5"/>
        <v>2052</v>
      </c>
      <c r="MK3" s="51">
        <f t="shared" ca="1" si="5"/>
        <v>2052</v>
      </c>
      <c r="ML3" s="51">
        <f t="shared" ca="1" si="5"/>
        <v>2052</v>
      </c>
      <c r="MM3" s="51">
        <f t="shared" ca="1" si="5"/>
        <v>2052</v>
      </c>
      <c r="MN3" s="51">
        <f t="shared" ca="1" si="5"/>
        <v>2052</v>
      </c>
      <c r="MO3" s="51">
        <f t="shared" ca="1" si="5"/>
        <v>2052</v>
      </c>
      <c r="MP3" s="51">
        <f t="shared" ca="1" si="5"/>
        <v>2052</v>
      </c>
      <c r="MQ3" s="51">
        <f t="shared" ca="1" si="5"/>
        <v>2052</v>
      </c>
      <c r="MR3" s="51">
        <f t="shared" ca="1" si="5"/>
        <v>2052</v>
      </c>
      <c r="MS3" s="51">
        <f t="shared" ca="1" si="5"/>
        <v>2052</v>
      </c>
      <c r="MT3" s="51">
        <f t="shared" ca="1" si="5"/>
        <v>2052</v>
      </c>
      <c r="MU3" s="51">
        <f t="shared" ca="1" si="5"/>
        <v>2052</v>
      </c>
      <c r="MV3" s="51">
        <f t="shared" ca="1" si="5"/>
        <v>2053</v>
      </c>
      <c r="MW3" s="51">
        <f t="shared" ca="1" si="5"/>
        <v>2053</v>
      </c>
      <c r="MX3" s="51">
        <f t="shared" ca="1" si="5"/>
        <v>2053</v>
      </c>
      <c r="MY3" s="51">
        <f t="shared" ca="1" si="5"/>
        <v>2053</v>
      </c>
      <c r="MZ3" s="51">
        <f t="shared" ca="1" si="5"/>
        <v>2053</v>
      </c>
      <c r="NA3" s="51">
        <f t="shared" ca="1" si="5"/>
        <v>2053</v>
      </c>
      <c r="NB3" s="51">
        <f t="shared" ca="1" si="5"/>
        <v>2053</v>
      </c>
      <c r="NC3" s="51">
        <f t="shared" ca="1" si="5"/>
        <v>2053</v>
      </c>
      <c r="ND3" s="51">
        <f t="shared" ca="1" si="5"/>
        <v>2053</v>
      </c>
      <c r="NE3" s="51">
        <f t="shared" ca="1" si="5"/>
        <v>2053</v>
      </c>
      <c r="NF3" s="51">
        <f t="shared" ca="1" si="5"/>
        <v>2053</v>
      </c>
      <c r="NG3" s="51">
        <f t="shared" ca="1" si="5"/>
        <v>2053</v>
      </c>
      <c r="NH3" s="51">
        <f t="shared" ca="1" si="5"/>
        <v>2054</v>
      </c>
      <c r="NI3" s="51">
        <f t="shared" ca="1" si="5"/>
        <v>2054</v>
      </c>
      <c r="NJ3" s="51">
        <f t="shared" ca="1" si="5"/>
        <v>2054</v>
      </c>
      <c r="NK3" s="51">
        <f t="shared" ca="1" si="5"/>
        <v>2054</v>
      </c>
      <c r="NL3" s="51">
        <f t="shared" ca="1" si="5"/>
        <v>2054</v>
      </c>
      <c r="NM3" s="51">
        <f t="shared" ca="1" si="5"/>
        <v>2054</v>
      </c>
      <c r="NN3" s="51">
        <f t="shared" ca="1" si="5"/>
        <v>2054</v>
      </c>
      <c r="NO3" s="51">
        <f t="shared" ca="1" si="5"/>
        <v>2054</v>
      </c>
      <c r="NP3" s="51">
        <f t="shared" ca="1" si="5"/>
        <v>2054</v>
      </c>
      <c r="NQ3" s="51">
        <f t="shared" ca="1" si="5"/>
        <v>2054</v>
      </c>
      <c r="NR3" s="51">
        <f t="shared" ca="1" si="5"/>
        <v>2054</v>
      </c>
      <c r="NS3" s="51">
        <f t="shared" ca="1" si="5"/>
        <v>2054</v>
      </c>
      <c r="NT3" s="51">
        <f t="shared" ca="1" si="5"/>
        <v>2055</v>
      </c>
      <c r="NU3" s="51">
        <f t="shared" ca="1" si="5"/>
        <v>2055</v>
      </c>
      <c r="NV3" s="51">
        <f t="shared" ca="1" si="5"/>
        <v>2055</v>
      </c>
      <c r="NW3" s="51">
        <f t="shared" ca="1" si="5"/>
        <v>2055</v>
      </c>
      <c r="NX3" s="51">
        <f t="shared" ca="1" si="5"/>
        <v>2055</v>
      </c>
      <c r="NY3" s="51">
        <f t="shared" ca="1" si="5"/>
        <v>2055</v>
      </c>
      <c r="NZ3" s="51">
        <f t="shared" ca="1" si="5"/>
        <v>2055</v>
      </c>
      <c r="OA3" s="51">
        <f t="shared" ca="1" si="5"/>
        <v>2055</v>
      </c>
      <c r="OB3" s="51">
        <f t="shared" ca="1" si="5"/>
        <v>2055</v>
      </c>
      <c r="OC3" s="51">
        <f t="shared" ca="1" si="5"/>
        <v>2055</v>
      </c>
      <c r="OD3" s="51">
        <f t="shared" ca="1" si="5"/>
        <v>2055</v>
      </c>
      <c r="OE3" s="51">
        <f t="shared" ca="1" si="5"/>
        <v>2055</v>
      </c>
      <c r="OF3" s="51">
        <f t="shared" ca="1" si="5"/>
        <v>2056</v>
      </c>
      <c r="OG3" s="51">
        <f t="shared" ca="1" si="5"/>
        <v>2056</v>
      </c>
      <c r="OH3" s="51">
        <f t="shared" ca="1" si="5"/>
        <v>2056</v>
      </c>
      <c r="OI3" s="51">
        <f t="shared" ca="1" si="5"/>
        <v>2056</v>
      </c>
      <c r="OJ3" s="51">
        <f t="shared" ca="1" si="5"/>
        <v>2056</v>
      </c>
      <c r="OK3" s="51">
        <f t="shared" ref="OK3:OQ3" ca="1" si="6">YEAR(OK12)</f>
        <v>2056</v>
      </c>
      <c r="OL3" s="51">
        <f t="shared" ca="1" si="6"/>
        <v>2056</v>
      </c>
      <c r="OM3" s="51">
        <f t="shared" ca="1" si="6"/>
        <v>2056</v>
      </c>
      <c r="ON3" s="51">
        <f t="shared" ca="1" si="6"/>
        <v>2056</v>
      </c>
      <c r="OO3" s="51">
        <f t="shared" ca="1" si="6"/>
        <v>2056</v>
      </c>
      <c r="OP3" s="51">
        <f t="shared" ca="1" si="6"/>
        <v>2056</v>
      </c>
      <c r="OQ3" s="51">
        <f t="shared" ca="1" si="6"/>
        <v>2056</v>
      </c>
      <c r="OT3" s="49" t="s">
        <v>39</v>
      </c>
    </row>
    <row r="4" spans="1:443" s="49" customFormat="1" ht="15" hidden="1" outlineLevel="1" x14ac:dyDescent="0.3">
      <c r="D4" s="50"/>
      <c r="H4" s="50"/>
      <c r="M4" s="49" t="s">
        <v>42</v>
      </c>
      <c r="O4" s="50"/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1">
        <v>0</v>
      </c>
      <c r="AC4" s="51">
        <f>Q4+1</f>
        <v>1</v>
      </c>
      <c r="AD4" s="51">
        <f ca="1">IF(SUM($Q1:AD1)&lt;12,0,1)</f>
        <v>1</v>
      </c>
      <c r="AE4" s="51">
        <f ca="1">IF(SUM($Q1:AE1)&lt;12,0,1)</f>
        <v>1</v>
      </c>
      <c r="AF4" s="51">
        <f t="shared" ref="AF4:CQ4" si="7">T4+1</f>
        <v>1</v>
      </c>
      <c r="AG4" s="51">
        <f t="shared" si="7"/>
        <v>1</v>
      </c>
      <c r="AH4" s="51">
        <f t="shared" si="7"/>
        <v>1</v>
      </c>
      <c r="AI4" s="51">
        <f t="shared" si="7"/>
        <v>1</v>
      </c>
      <c r="AJ4" s="51">
        <f t="shared" si="7"/>
        <v>1</v>
      </c>
      <c r="AK4" s="51">
        <f t="shared" si="7"/>
        <v>1</v>
      </c>
      <c r="AL4" s="51">
        <f t="shared" si="7"/>
        <v>1</v>
      </c>
      <c r="AM4" s="51">
        <f t="shared" si="7"/>
        <v>1</v>
      </c>
      <c r="AN4" s="51">
        <f t="shared" si="7"/>
        <v>1</v>
      </c>
      <c r="AO4" s="51">
        <f t="shared" si="7"/>
        <v>2</v>
      </c>
      <c r="AP4" s="51">
        <f t="shared" ca="1" si="7"/>
        <v>2</v>
      </c>
      <c r="AQ4" s="51">
        <f t="shared" ca="1" si="7"/>
        <v>2</v>
      </c>
      <c r="AR4" s="51">
        <f t="shared" si="7"/>
        <v>2</v>
      </c>
      <c r="AS4" s="51">
        <f t="shared" si="7"/>
        <v>2</v>
      </c>
      <c r="AT4" s="51">
        <f t="shared" si="7"/>
        <v>2</v>
      </c>
      <c r="AU4" s="51">
        <f t="shared" si="7"/>
        <v>2</v>
      </c>
      <c r="AV4" s="51">
        <f t="shared" si="7"/>
        <v>2</v>
      </c>
      <c r="AW4" s="51">
        <f t="shared" si="7"/>
        <v>2</v>
      </c>
      <c r="AX4" s="51">
        <f t="shared" si="7"/>
        <v>2</v>
      </c>
      <c r="AY4" s="51">
        <f t="shared" si="7"/>
        <v>2</v>
      </c>
      <c r="AZ4" s="51">
        <f t="shared" si="7"/>
        <v>2</v>
      </c>
      <c r="BA4" s="51">
        <f t="shared" si="7"/>
        <v>3</v>
      </c>
      <c r="BB4" s="51">
        <f t="shared" ca="1" si="7"/>
        <v>3</v>
      </c>
      <c r="BC4" s="51">
        <f t="shared" ca="1" si="7"/>
        <v>3</v>
      </c>
      <c r="BD4" s="51">
        <f t="shared" si="7"/>
        <v>3</v>
      </c>
      <c r="BE4" s="51">
        <f t="shared" si="7"/>
        <v>3</v>
      </c>
      <c r="BF4" s="51">
        <f t="shared" si="7"/>
        <v>3</v>
      </c>
      <c r="BG4" s="51">
        <f t="shared" si="7"/>
        <v>3</v>
      </c>
      <c r="BH4" s="51">
        <f t="shared" si="7"/>
        <v>3</v>
      </c>
      <c r="BI4" s="51">
        <f t="shared" si="7"/>
        <v>3</v>
      </c>
      <c r="BJ4" s="51">
        <f t="shared" si="7"/>
        <v>3</v>
      </c>
      <c r="BK4" s="51">
        <f t="shared" si="7"/>
        <v>3</v>
      </c>
      <c r="BL4" s="51">
        <f t="shared" si="7"/>
        <v>3</v>
      </c>
      <c r="BM4" s="51">
        <f t="shared" si="7"/>
        <v>4</v>
      </c>
      <c r="BN4" s="51">
        <f t="shared" ca="1" si="7"/>
        <v>4</v>
      </c>
      <c r="BO4" s="51">
        <f t="shared" ca="1" si="7"/>
        <v>4</v>
      </c>
      <c r="BP4" s="51">
        <f t="shared" si="7"/>
        <v>4</v>
      </c>
      <c r="BQ4" s="51">
        <f t="shared" si="7"/>
        <v>4</v>
      </c>
      <c r="BR4" s="51">
        <f t="shared" si="7"/>
        <v>4</v>
      </c>
      <c r="BS4" s="51">
        <f t="shared" si="7"/>
        <v>4</v>
      </c>
      <c r="BT4" s="51">
        <f t="shared" si="7"/>
        <v>4</v>
      </c>
      <c r="BU4" s="51">
        <f t="shared" si="7"/>
        <v>4</v>
      </c>
      <c r="BV4" s="51">
        <f t="shared" si="7"/>
        <v>4</v>
      </c>
      <c r="BW4" s="51">
        <f t="shared" si="7"/>
        <v>4</v>
      </c>
      <c r="BX4" s="51">
        <f t="shared" si="7"/>
        <v>4</v>
      </c>
      <c r="BY4" s="51">
        <f t="shared" si="7"/>
        <v>5</v>
      </c>
      <c r="BZ4" s="51">
        <f t="shared" ca="1" si="7"/>
        <v>5</v>
      </c>
      <c r="CA4" s="51">
        <f t="shared" ca="1" si="7"/>
        <v>5</v>
      </c>
      <c r="CB4" s="51">
        <f t="shared" si="7"/>
        <v>5</v>
      </c>
      <c r="CC4" s="51">
        <f t="shared" si="7"/>
        <v>5</v>
      </c>
      <c r="CD4" s="51">
        <f t="shared" si="7"/>
        <v>5</v>
      </c>
      <c r="CE4" s="51">
        <f t="shared" si="7"/>
        <v>5</v>
      </c>
      <c r="CF4" s="51">
        <f t="shared" si="7"/>
        <v>5</v>
      </c>
      <c r="CG4" s="51">
        <f t="shared" si="7"/>
        <v>5</v>
      </c>
      <c r="CH4" s="51">
        <f t="shared" si="7"/>
        <v>5</v>
      </c>
      <c r="CI4" s="51">
        <f t="shared" si="7"/>
        <v>5</v>
      </c>
      <c r="CJ4" s="51">
        <f t="shared" si="7"/>
        <v>5</v>
      </c>
      <c r="CK4" s="51">
        <f t="shared" si="7"/>
        <v>6</v>
      </c>
      <c r="CL4" s="51">
        <f t="shared" ca="1" si="7"/>
        <v>6</v>
      </c>
      <c r="CM4" s="51">
        <f t="shared" ca="1" si="7"/>
        <v>6</v>
      </c>
      <c r="CN4" s="51">
        <f t="shared" si="7"/>
        <v>6</v>
      </c>
      <c r="CO4" s="51">
        <f t="shared" si="7"/>
        <v>6</v>
      </c>
      <c r="CP4" s="51">
        <f t="shared" si="7"/>
        <v>6</v>
      </c>
      <c r="CQ4" s="51">
        <f t="shared" si="7"/>
        <v>6</v>
      </c>
      <c r="CR4" s="51">
        <f t="shared" ref="CR4:FC4" si="8">CF4+1</f>
        <v>6</v>
      </c>
      <c r="CS4" s="51">
        <f t="shared" si="8"/>
        <v>6</v>
      </c>
      <c r="CT4" s="51">
        <f t="shared" si="8"/>
        <v>6</v>
      </c>
      <c r="CU4" s="51">
        <f t="shared" si="8"/>
        <v>6</v>
      </c>
      <c r="CV4" s="51">
        <f t="shared" si="8"/>
        <v>6</v>
      </c>
      <c r="CW4" s="51">
        <f t="shared" si="8"/>
        <v>7</v>
      </c>
      <c r="CX4" s="51">
        <f t="shared" ca="1" si="8"/>
        <v>7</v>
      </c>
      <c r="CY4" s="51">
        <f t="shared" ca="1" si="8"/>
        <v>7</v>
      </c>
      <c r="CZ4" s="51">
        <f t="shared" si="8"/>
        <v>7</v>
      </c>
      <c r="DA4" s="51">
        <f t="shared" si="8"/>
        <v>7</v>
      </c>
      <c r="DB4" s="51">
        <f t="shared" si="8"/>
        <v>7</v>
      </c>
      <c r="DC4" s="51">
        <f t="shared" si="8"/>
        <v>7</v>
      </c>
      <c r="DD4" s="51">
        <f t="shared" si="8"/>
        <v>7</v>
      </c>
      <c r="DE4" s="51">
        <f t="shared" si="8"/>
        <v>7</v>
      </c>
      <c r="DF4" s="51">
        <f t="shared" si="8"/>
        <v>7</v>
      </c>
      <c r="DG4" s="51">
        <f t="shared" si="8"/>
        <v>7</v>
      </c>
      <c r="DH4" s="51">
        <f t="shared" si="8"/>
        <v>7</v>
      </c>
      <c r="DI4" s="51">
        <f t="shared" si="8"/>
        <v>8</v>
      </c>
      <c r="DJ4" s="51">
        <f t="shared" ca="1" si="8"/>
        <v>8</v>
      </c>
      <c r="DK4" s="51">
        <f t="shared" ca="1" si="8"/>
        <v>8</v>
      </c>
      <c r="DL4" s="51">
        <f t="shared" si="8"/>
        <v>8</v>
      </c>
      <c r="DM4" s="51">
        <f t="shared" si="8"/>
        <v>8</v>
      </c>
      <c r="DN4" s="51">
        <f t="shared" si="8"/>
        <v>8</v>
      </c>
      <c r="DO4" s="51">
        <f t="shared" si="8"/>
        <v>8</v>
      </c>
      <c r="DP4" s="51">
        <f t="shared" si="8"/>
        <v>8</v>
      </c>
      <c r="DQ4" s="51">
        <f t="shared" si="8"/>
        <v>8</v>
      </c>
      <c r="DR4" s="51">
        <f t="shared" si="8"/>
        <v>8</v>
      </c>
      <c r="DS4" s="51">
        <f t="shared" si="8"/>
        <v>8</v>
      </c>
      <c r="DT4" s="51">
        <f t="shared" si="8"/>
        <v>8</v>
      </c>
      <c r="DU4" s="51">
        <f t="shared" si="8"/>
        <v>9</v>
      </c>
      <c r="DV4" s="51">
        <f t="shared" ca="1" si="8"/>
        <v>9</v>
      </c>
      <c r="DW4" s="51">
        <f t="shared" ca="1" si="8"/>
        <v>9</v>
      </c>
      <c r="DX4" s="51">
        <f t="shared" si="8"/>
        <v>9</v>
      </c>
      <c r="DY4" s="51">
        <f t="shared" si="8"/>
        <v>9</v>
      </c>
      <c r="DZ4" s="51">
        <f t="shared" si="8"/>
        <v>9</v>
      </c>
      <c r="EA4" s="51">
        <f t="shared" si="8"/>
        <v>9</v>
      </c>
      <c r="EB4" s="51">
        <f t="shared" si="8"/>
        <v>9</v>
      </c>
      <c r="EC4" s="51">
        <f t="shared" si="8"/>
        <v>9</v>
      </c>
      <c r="ED4" s="51">
        <f t="shared" si="8"/>
        <v>9</v>
      </c>
      <c r="EE4" s="51">
        <f t="shared" si="8"/>
        <v>9</v>
      </c>
      <c r="EF4" s="51">
        <f t="shared" si="8"/>
        <v>9</v>
      </c>
      <c r="EG4" s="51">
        <f t="shared" si="8"/>
        <v>10</v>
      </c>
      <c r="EH4" s="51">
        <f t="shared" ca="1" si="8"/>
        <v>10</v>
      </c>
      <c r="EI4" s="51">
        <f t="shared" ca="1" si="8"/>
        <v>10</v>
      </c>
      <c r="EJ4" s="51">
        <f t="shared" si="8"/>
        <v>10</v>
      </c>
      <c r="EK4" s="51">
        <f t="shared" si="8"/>
        <v>10</v>
      </c>
      <c r="EL4" s="51">
        <f t="shared" si="8"/>
        <v>10</v>
      </c>
      <c r="EM4" s="51">
        <f t="shared" si="8"/>
        <v>10</v>
      </c>
      <c r="EN4" s="51">
        <f t="shared" si="8"/>
        <v>10</v>
      </c>
      <c r="EO4" s="51">
        <f t="shared" si="8"/>
        <v>10</v>
      </c>
      <c r="EP4" s="51">
        <f t="shared" si="8"/>
        <v>10</v>
      </c>
      <c r="EQ4" s="51">
        <f t="shared" si="8"/>
        <v>10</v>
      </c>
      <c r="ER4" s="51">
        <f t="shared" si="8"/>
        <v>10</v>
      </c>
      <c r="ES4" s="51">
        <f t="shared" si="8"/>
        <v>11</v>
      </c>
      <c r="ET4" s="51">
        <f t="shared" ca="1" si="8"/>
        <v>11</v>
      </c>
      <c r="EU4" s="51">
        <f t="shared" ca="1" si="8"/>
        <v>11</v>
      </c>
      <c r="EV4" s="51">
        <f t="shared" si="8"/>
        <v>11</v>
      </c>
      <c r="EW4" s="51">
        <f t="shared" si="8"/>
        <v>11</v>
      </c>
      <c r="EX4" s="51">
        <f t="shared" si="8"/>
        <v>11</v>
      </c>
      <c r="EY4" s="51">
        <f t="shared" si="8"/>
        <v>11</v>
      </c>
      <c r="EZ4" s="51">
        <f t="shared" si="8"/>
        <v>11</v>
      </c>
      <c r="FA4" s="51">
        <f t="shared" si="8"/>
        <v>11</v>
      </c>
      <c r="FB4" s="51">
        <f t="shared" si="8"/>
        <v>11</v>
      </c>
      <c r="FC4" s="51">
        <f t="shared" si="8"/>
        <v>11</v>
      </c>
      <c r="FD4" s="51">
        <f t="shared" ref="FD4:HO4" si="9">ER4+1</f>
        <v>11</v>
      </c>
      <c r="FE4" s="51">
        <f t="shared" si="9"/>
        <v>12</v>
      </c>
      <c r="FF4" s="51">
        <f t="shared" ca="1" si="9"/>
        <v>12</v>
      </c>
      <c r="FG4" s="51">
        <f t="shared" ca="1" si="9"/>
        <v>12</v>
      </c>
      <c r="FH4" s="51">
        <f t="shared" si="9"/>
        <v>12</v>
      </c>
      <c r="FI4" s="51">
        <f t="shared" si="9"/>
        <v>12</v>
      </c>
      <c r="FJ4" s="51">
        <f t="shared" si="9"/>
        <v>12</v>
      </c>
      <c r="FK4" s="51">
        <f t="shared" si="9"/>
        <v>12</v>
      </c>
      <c r="FL4" s="51">
        <f t="shared" si="9"/>
        <v>12</v>
      </c>
      <c r="FM4" s="51">
        <f t="shared" si="9"/>
        <v>12</v>
      </c>
      <c r="FN4" s="51">
        <f t="shared" si="9"/>
        <v>12</v>
      </c>
      <c r="FO4" s="51">
        <f t="shared" si="9"/>
        <v>12</v>
      </c>
      <c r="FP4" s="51">
        <f t="shared" si="9"/>
        <v>12</v>
      </c>
      <c r="FQ4" s="51">
        <f t="shared" si="9"/>
        <v>13</v>
      </c>
      <c r="FR4" s="51">
        <f t="shared" ca="1" si="9"/>
        <v>13</v>
      </c>
      <c r="FS4" s="51">
        <f t="shared" ca="1" si="9"/>
        <v>13</v>
      </c>
      <c r="FT4" s="51">
        <f t="shared" si="9"/>
        <v>13</v>
      </c>
      <c r="FU4" s="51">
        <f t="shared" si="9"/>
        <v>13</v>
      </c>
      <c r="FV4" s="51">
        <f t="shared" si="9"/>
        <v>13</v>
      </c>
      <c r="FW4" s="51">
        <f t="shared" si="9"/>
        <v>13</v>
      </c>
      <c r="FX4" s="51">
        <f t="shared" si="9"/>
        <v>13</v>
      </c>
      <c r="FY4" s="51">
        <f t="shared" si="9"/>
        <v>13</v>
      </c>
      <c r="FZ4" s="51">
        <f t="shared" si="9"/>
        <v>13</v>
      </c>
      <c r="GA4" s="51">
        <f t="shared" si="9"/>
        <v>13</v>
      </c>
      <c r="GB4" s="51">
        <f t="shared" si="9"/>
        <v>13</v>
      </c>
      <c r="GC4" s="51">
        <f t="shared" si="9"/>
        <v>14</v>
      </c>
      <c r="GD4" s="51">
        <f t="shared" ca="1" si="9"/>
        <v>14</v>
      </c>
      <c r="GE4" s="51">
        <f t="shared" ca="1" si="9"/>
        <v>14</v>
      </c>
      <c r="GF4" s="51">
        <f t="shared" si="9"/>
        <v>14</v>
      </c>
      <c r="GG4" s="51">
        <f t="shared" si="9"/>
        <v>14</v>
      </c>
      <c r="GH4" s="51">
        <f t="shared" si="9"/>
        <v>14</v>
      </c>
      <c r="GI4" s="51">
        <f t="shared" si="9"/>
        <v>14</v>
      </c>
      <c r="GJ4" s="51">
        <f t="shared" si="9"/>
        <v>14</v>
      </c>
      <c r="GK4" s="51">
        <f t="shared" si="9"/>
        <v>14</v>
      </c>
      <c r="GL4" s="51">
        <f t="shared" si="9"/>
        <v>14</v>
      </c>
      <c r="GM4" s="51">
        <f t="shared" si="9"/>
        <v>14</v>
      </c>
      <c r="GN4" s="51">
        <f t="shared" si="9"/>
        <v>14</v>
      </c>
      <c r="GO4" s="51">
        <f t="shared" si="9"/>
        <v>15</v>
      </c>
      <c r="GP4" s="51">
        <f t="shared" ca="1" si="9"/>
        <v>15</v>
      </c>
      <c r="GQ4" s="51">
        <f t="shared" ca="1" si="9"/>
        <v>15</v>
      </c>
      <c r="GR4" s="51">
        <f t="shared" si="9"/>
        <v>15</v>
      </c>
      <c r="GS4" s="51">
        <f t="shared" si="9"/>
        <v>15</v>
      </c>
      <c r="GT4" s="51">
        <f t="shared" si="9"/>
        <v>15</v>
      </c>
      <c r="GU4" s="51">
        <f t="shared" si="9"/>
        <v>15</v>
      </c>
      <c r="GV4" s="51">
        <f t="shared" si="9"/>
        <v>15</v>
      </c>
      <c r="GW4" s="51">
        <f t="shared" si="9"/>
        <v>15</v>
      </c>
      <c r="GX4" s="51">
        <f t="shared" si="9"/>
        <v>15</v>
      </c>
      <c r="GY4" s="51">
        <f t="shared" si="9"/>
        <v>15</v>
      </c>
      <c r="GZ4" s="51">
        <f t="shared" si="9"/>
        <v>15</v>
      </c>
      <c r="HA4" s="51">
        <f t="shared" si="9"/>
        <v>16</v>
      </c>
      <c r="HB4" s="51">
        <f t="shared" ca="1" si="9"/>
        <v>16</v>
      </c>
      <c r="HC4" s="51">
        <f t="shared" ca="1" si="9"/>
        <v>16</v>
      </c>
      <c r="HD4" s="51">
        <f t="shared" si="9"/>
        <v>16</v>
      </c>
      <c r="HE4" s="51">
        <f t="shared" si="9"/>
        <v>16</v>
      </c>
      <c r="HF4" s="51">
        <f t="shared" si="9"/>
        <v>16</v>
      </c>
      <c r="HG4" s="51">
        <f t="shared" si="9"/>
        <v>16</v>
      </c>
      <c r="HH4" s="51">
        <f t="shared" si="9"/>
        <v>16</v>
      </c>
      <c r="HI4" s="51">
        <f t="shared" si="9"/>
        <v>16</v>
      </c>
      <c r="HJ4" s="51">
        <f t="shared" si="9"/>
        <v>16</v>
      </c>
      <c r="HK4" s="51">
        <f t="shared" si="9"/>
        <v>16</v>
      </c>
      <c r="HL4" s="51">
        <f t="shared" si="9"/>
        <v>16</v>
      </c>
      <c r="HM4" s="51">
        <f t="shared" si="9"/>
        <v>17</v>
      </c>
      <c r="HN4" s="51">
        <f t="shared" ca="1" si="9"/>
        <v>17</v>
      </c>
      <c r="HO4" s="51">
        <f t="shared" ca="1" si="9"/>
        <v>17</v>
      </c>
      <c r="HP4" s="51">
        <f t="shared" ref="HP4:KA4" si="10">HD4+1</f>
        <v>17</v>
      </c>
      <c r="HQ4" s="51">
        <f t="shared" si="10"/>
        <v>17</v>
      </c>
      <c r="HR4" s="51">
        <f t="shared" si="10"/>
        <v>17</v>
      </c>
      <c r="HS4" s="51">
        <f t="shared" si="10"/>
        <v>17</v>
      </c>
      <c r="HT4" s="51">
        <f t="shared" si="10"/>
        <v>17</v>
      </c>
      <c r="HU4" s="51">
        <f t="shared" si="10"/>
        <v>17</v>
      </c>
      <c r="HV4" s="51">
        <f t="shared" si="10"/>
        <v>17</v>
      </c>
      <c r="HW4" s="51">
        <f t="shared" si="10"/>
        <v>17</v>
      </c>
      <c r="HX4" s="51">
        <f t="shared" si="10"/>
        <v>17</v>
      </c>
      <c r="HY4" s="51">
        <f t="shared" si="10"/>
        <v>18</v>
      </c>
      <c r="HZ4" s="51">
        <f t="shared" ca="1" si="10"/>
        <v>18</v>
      </c>
      <c r="IA4" s="51">
        <f t="shared" ca="1" si="10"/>
        <v>18</v>
      </c>
      <c r="IB4" s="51">
        <f t="shared" si="10"/>
        <v>18</v>
      </c>
      <c r="IC4" s="51">
        <f t="shared" si="10"/>
        <v>18</v>
      </c>
      <c r="ID4" s="51">
        <f t="shared" si="10"/>
        <v>18</v>
      </c>
      <c r="IE4" s="51">
        <f t="shared" si="10"/>
        <v>18</v>
      </c>
      <c r="IF4" s="51">
        <f t="shared" si="10"/>
        <v>18</v>
      </c>
      <c r="IG4" s="51">
        <f t="shared" si="10"/>
        <v>18</v>
      </c>
      <c r="IH4" s="51">
        <f t="shared" si="10"/>
        <v>18</v>
      </c>
      <c r="II4" s="51">
        <f t="shared" si="10"/>
        <v>18</v>
      </c>
      <c r="IJ4" s="51">
        <f t="shared" si="10"/>
        <v>18</v>
      </c>
      <c r="IK4" s="51">
        <f t="shared" si="10"/>
        <v>19</v>
      </c>
      <c r="IL4" s="51">
        <f t="shared" ca="1" si="10"/>
        <v>19</v>
      </c>
      <c r="IM4" s="51">
        <f t="shared" ca="1" si="10"/>
        <v>19</v>
      </c>
      <c r="IN4" s="51">
        <f t="shared" si="10"/>
        <v>19</v>
      </c>
      <c r="IO4" s="51">
        <f t="shared" si="10"/>
        <v>19</v>
      </c>
      <c r="IP4" s="51">
        <f t="shared" si="10"/>
        <v>19</v>
      </c>
      <c r="IQ4" s="51">
        <f t="shared" si="10"/>
        <v>19</v>
      </c>
      <c r="IR4" s="51">
        <f t="shared" si="10"/>
        <v>19</v>
      </c>
      <c r="IS4" s="51">
        <f t="shared" si="10"/>
        <v>19</v>
      </c>
      <c r="IT4" s="51">
        <f t="shared" si="10"/>
        <v>19</v>
      </c>
      <c r="IU4" s="51">
        <f t="shared" si="10"/>
        <v>19</v>
      </c>
      <c r="IV4" s="51">
        <f t="shared" si="10"/>
        <v>19</v>
      </c>
      <c r="IW4" s="51">
        <f t="shared" si="10"/>
        <v>20</v>
      </c>
      <c r="IX4" s="51">
        <f t="shared" ca="1" si="10"/>
        <v>20</v>
      </c>
      <c r="IY4" s="51">
        <f t="shared" ca="1" si="10"/>
        <v>20</v>
      </c>
      <c r="IZ4" s="51">
        <f t="shared" si="10"/>
        <v>20</v>
      </c>
      <c r="JA4" s="51">
        <f t="shared" si="10"/>
        <v>20</v>
      </c>
      <c r="JB4" s="51">
        <f t="shared" si="10"/>
        <v>20</v>
      </c>
      <c r="JC4" s="51">
        <f t="shared" si="10"/>
        <v>20</v>
      </c>
      <c r="JD4" s="51">
        <f t="shared" si="10"/>
        <v>20</v>
      </c>
      <c r="JE4" s="51">
        <f t="shared" si="10"/>
        <v>20</v>
      </c>
      <c r="JF4" s="51">
        <f t="shared" si="10"/>
        <v>20</v>
      </c>
      <c r="JG4" s="51">
        <f t="shared" si="10"/>
        <v>20</v>
      </c>
      <c r="JH4" s="51">
        <f t="shared" si="10"/>
        <v>20</v>
      </c>
      <c r="JI4" s="51">
        <f t="shared" si="10"/>
        <v>21</v>
      </c>
      <c r="JJ4" s="51">
        <f t="shared" ca="1" si="10"/>
        <v>21</v>
      </c>
      <c r="JK4" s="51">
        <f t="shared" ca="1" si="10"/>
        <v>21</v>
      </c>
      <c r="JL4" s="51">
        <f t="shared" si="10"/>
        <v>21</v>
      </c>
      <c r="JM4" s="51">
        <f t="shared" si="10"/>
        <v>21</v>
      </c>
      <c r="JN4" s="51">
        <f t="shared" si="10"/>
        <v>21</v>
      </c>
      <c r="JO4" s="51">
        <f t="shared" si="10"/>
        <v>21</v>
      </c>
      <c r="JP4" s="51">
        <f t="shared" si="10"/>
        <v>21</v>
      </c>
      <c r="JQ4" s="51">
        <f t="shared" si="10"/>
        <v>21</v>
      </c>
      <c r="JR4" s="51">
        <f t="shared" si="10"/>
        <v>21</v>
      </c>
      <c r="JS4" s="51">
        <f t="shared" si="10"/>
        <v>21</v>
      </c>
      <c r="JT4" s="51">
        <f t="shared" si="10"/>
        <v>21</v>
      </c>
      <c r="JU4" s="51">
        <f t="shared" si="10"/>
        <v>22</v>
      </c>
      <c r="JV4" s="51">
        <f t="shared" ca="1" si="10"/>
        <v>22</v>
      </c>
      <c r="JW4" s="51">
        <f t="shared" ca="1" si="10"/>
        <v>22</v>
      </c>
      <c r="JX4" s="51">
        <f t="shared" si="10"/>
        <v>22</v>
      </c>
      <c r="JY4" s="51">
        <f t="shared" si="10"/>
        <v>22</v>
      </c>
      <c r="JZ4" s="51">
        <f t="shared" si="10"/>
        <v>22</v>
      </c>
      <c r="KA4" s="51">
        <f t="shared" si="10"/>
        <v>22</v>
      </c>
      <c r="KB4" s="51">
        <f t="shared" ref="KB4:MM4" si="11">JP4+1</f>
        <v>22</v>
      </c>
      <c r="KC4" s="51">
        <f t="shared" si="11"/>
        <v>22</v>
      </c>
      <c r="KD4" s="51">
        <f t="shared" si="11"/>
        <v>22</v>
      </c>
      <c r="KE4" s="51">
        <f t="shared" si="11"/>
        <v>22</v>
      </c>
      <c r="KF4" s="51">
        <f t="shared" si="11"/>
        <v>22</v>
      </c>
      <c r="KG4" s="51">
        <f t="shared" si="11"/>
        <v>23</v>
      </c>
      <c r="KH4" s="51">
        <f t="shared" ca="1" si="11"/>
        <v>23</v>
      </c>
      <c r="KI4" s="51">
        <f t="shared" ca="1" si="11"/>
        <v>23</v>
      </c>
      <c r="KJ4" s="51">
        <f t="shared" si="11"/>
        <v>23</v>
      </c>
      <c r="KK4" s="51">
        <f t="shared" si="11"/>
        <v>23</v>
      </c>
      <c r="KL4" s="51">
        <f t="shared" si="11"/>
        <v>23</v>
      </c>
      <c r="KM4" s="51">
        <f t="shared" si="11"/>
        <v>23</v>
      </c>
      <c r="KN4" s="51">
        <f t="shared" si="11"/>
        <v>23</v>
      </c>
      <c r="KO4" s="51">
        <f t="shared" si="11"/>
        <v>23</v>
      </c>
      <c r="KP4" s="51">
        <f t="shared" si="11"/>
        <v>23</v>
      </c>
      <c r="KQ4" s="51">
        <f t="shared" si="11"/>
        <v>23</v>
      </c>
      <c r="KR4" s="51">
        <f t="shared" si="11"/>
        <v>23</v>
      </c>
      <c r="KS4" s="51">
        <f t="shared" si="11"/>
        <v>24</v>
      </c>
      <c r="KT4" s="51">
        <f t="shared" ca="1" si="11"/>
        <v>24</v>
      </c>
      <c r="KU4" s="51">
        <f t="shared" ca="1" si="11"/>
        <v>24</v>
      </c>
      <c r="KV4" s="51">
        <f t="shared" si="11"/>
        <v>24</v>
      </c>
      <c r="KW4" s="51">
        <f t="shared" si="11"/>
        <v>24</v>
      </c>
      <c r="KX4" s="51">
        <f t="shared" si="11"/>
        <v>24</v>
      </c>
      <c r="KY4" s="51">
        <f t="shared" si="11"/>
        <v>24</v>
      </c>
      <c r="KZ4" s="51">
        <f t="shared" si="11"/>
        <v>24</v>
      </c>
      <c r="LA4" s="51">
        <f t="shared" si="11"/>
        <v>24</v>
      </c>
      <c r="LB4" s="51">
        <f t="shared" si="11"/>
        <v>24</v>
      </c>
      <c r="LC4" s="51">
        <f t="shared" si="11"/>
        <v>24</v>
      </c>
      <c r="LD4" s="51">
        <f t="shared" si="11"/>
        <v>24</v>
      </c>
      <c r="LE4" s="51">
        <f t="shared" si="11"/>
        <v>25</v>
      </c>
      <c r="LF4" s="51">
        <f t="shared" ca="1" si="11"/>
        <v>25</v>
      </c>
      <c r="LG4" s="51">
        <f t="shared" ca="1" si="11"/>
        <v>25</v>
      </c>
      <c r="LH4" s="51">
        <f t="shared" si="11"/>
        <v>25</v>
      </c>
      <c r="LI4" s="51">
        <f t="shared" si="11"/>
        <v>25</v>
      </c>
      <c r="LJ4" s="51">
        <f t="shared" si="11"/>
        <v>25</v>
      </c>
      <c r="LK4" s="51">
        <f t="shared" si="11"/>
        <v>25</v>
      </c>
      <c r="LL4" s="51">
        <f t="shared" si="11"/>
        <v>25</v>
      </c>
      <c r="LM4" s="51">
        <f t="shared" si="11"/>
        <v>25</v>
      </c>
      <c r="LN4" s="51">
        <f t="shared" si="11"/>
        <v>25</v>
      </c>
      <c r="LO4" s="51">
        <f t="shared" si="11"/>
        <v>25</v>
      </c>
      <c r="LP4" s="51">
        <f t="shared" si="11"/>
        <v>25</v>
      </c>
      <c r="LQ4" s="51">
        <f t="shared" si="11"/>
        <v>26</v>
      </c>
      <c r="LR4" s="51">
        <f t="shared" ca="1" si="11"/>
        <v>26</v>
      </c>
      <c r="LS4" s="51">
        <f t="shared" ca="1" si="11"/>
        <v>26</v>
      </c>
      <c r="LT4" s="51">
        <f t="shared" si="11"/>
        <v>26</v>
      </c>
      <c r="LU4" s="51">
        <f t="shared" si="11"/>
        <v>26</v>
      </c>
      <c r="LV4" s="51">
        <f t="shared" si="11"/>
        <v>26</v>
      </c>
      <c r="LW4" s="51">
        <f t="shared" si="11"/>
        <v>26</v>
      </c>
      <c r="LX4" s="51">
        <f t="shared" si="11"/>
        <v>26</v>
      </c>
      <c r="LY4" s="51">
        <f t="shared" si="11"/>
        <v>26</v>
      </c>
      <c r="LZ4" s="51">
        <f t="shared" si="11"/>
        <v>26</v>
      </c>
      <c r="MA4" s="51">
        <f t="shared" si="11"/>
        <v>26</v>
      </c>
      <c r="MB4" s="51">
        <f t="shared" si="11"/>
        <v>26</v>
      </c>
      <c r="MC4" s="51">
        <f t="shared" si="11"/>
        <v>27</v>
      </c>
      <c r="MD4" s="51">
        <f t="shared" ca="1" si="11"/>
        <v>27</v>
      </c>
      <c r="ME4" s="51">
        <f t="shared" ca="1" si="11"/>
        <v>27</v>
      </c>
      <c r="MF4" s="51">
        <f t="shared" si="11"/>
        <v>27</v>
      </c>
      <c r="MG4" s="51">
        <f t="shared" si="11"/>
        <v>27</v>
      </c>
      <c r="MH4" s="51">
        <f t="shared" si="11"/>
        <v>27</v>
      </c>
      <c r="MI4" s="51">
        <f t="shared" si="11"/>
        <v>27</v>
      </c>
      <c r="MJ4" s="51">
        <f t="shared" si="11"/>
        <v>27</v>
      </c>
      <c r="MK4" s="51">
        <f t="shared" si="11"/>
        <v>27</v>
      </c>
      <c r="ML4" s="51">
        <f t="shared" si="11"/>
        <v>27</v>
      </c>
      <c r="MM4" s="51">
        <f t="shared" si="11"/>
        <v>27</v>
      </c>
      <c r="MN4" s="51">
        <f t="shared" ref="MN4:OQ4" si="12">MB4+1</f>
        <v>27</v>
      </c>
      <c r="MO4" s="51">
        <f t="shared" si="12"/>
        <v>28</v>
      </c>
      <c r="MP4" s="51">
        <f t="shared" ca="1" si="12"/>
        <v>28</v>
      </c>
      <c r="MQ4" s="51">
        <f t="shared" ca="1" si="12"/>
        <v>28</v>
      </c>
      <c r="MR4" s="51">
        <f t="shared" si="12"/>
        <v>28</v>
      </c>
      <c r="MS4" s="51">
        <f t="shared" si="12"/>
        <v>28</v>
      </c>
      <c r="MT4" s="51">
        <f t="shared" si="12"/>
        <v>28</v>
      </c>
      <c r="MU4" s="51">
        <f t="shared" si="12"/>
        <v>28</v>
      </c>
      <c r="MV4" s="51">
        <f t="shared" si="12"/>
        <v>28</v>
      </c>
      <c r="MW4" s="51">
        <f t="shared" si="12"/>
        <v>28</v>
      </c>
      <c r="MX4" s="51">
        <f t="shared" si="12"/>
        <v>28</v>
      </c>
      <c r="MY4" s="51">
        <f t="shared" si="12"/>
        <v>28</v>
      </c>
      <c r="MZ4" s="51">
        <f t="shared" si="12"/>
        <v>28</v>
      </c>
      <c r="NA4" s="51">
        <f t="shared" si="12"/>
        <v>29</v>
      </c>
      <c r="NB4" s="51">
        <f t="shared" ca="1" si="12"/>
        <v>29</v>
      </c>
      <c r="NC4" s="51">
        <f t="shared" ca="1" si="12"/>
        <v>29</v>
      </c>
      <c r="ND4" s="51">
        <f t="shared" si="12"/>
        <v>29</v>
      </c>
      <c r="NE4" s="51">
        <f t="shared" si="12"/>
        <v>29</v>
      </c>
      <c r="NF4" s="51">
        <f t="shared" si="12"/>
        <v>29</v>
      </c>
      <c r="NG4" s="51">
        <f t="shared" si="12"/>
        <v>29</v>
      </c>
      <c r="NH4" s="51">
        <f t="shared" si="12"/>
        <v>29</v>
      </c>
      <c r="NI4" s="51">
        <f t="shared" si="12"/>
        <v>29</v>
      </c>
      <c r="NJ4" s="51">
        <f t="shared" si="12"/>
        <v>29</v>
      </c>
      <c r="NK4" s="51">
        <f t="shared" si="12"/>
        <v>29</v>
      </c>
      <c r="NL4" s="51">
        <f t="shared" si="12"/>
        <v>29</v>
      </c>
      <c r="NM4" s="51">
        <f t="shared" si="12"/>
        <v>30</v>
      </c>
      <c r="NN4" s="51">
        <f t="shared" ca="1" si="12"/>
        <v>30</v>
      </c>
      <c r="NO4" s="51">
        <f t="shared" ca="1" si="12"/>
        <v>30</v>
      </c>
      <c r="NP4" s="51">
        <f t="shared" si="12"/>
        <v>30</v>
      </c>
      <c r="NQ4" s="51">
        <f t="shared" si="12"/>
        <v>30</v>
      </c>
      <c r="NR4" s="51">
        <f t="shared" si="12"/>
        <v>30</v>
      </c>
      <c r="NS4" s="51">
        <f t="shared" si="12"/>
        <v>30</v>
      </c>
      <c r="NT4" s="51">
        <f t="shared" si="12"/>
        <v>30</v>
      </c>
      <c r="NU4" s="51">
        <f t="shared" si="12"/>
        <v>30</v>
      </c>
      <c r="NV4" s="51">
        <f t="shared" si="12"/>
        <v>30</v>
      </c>
      <c r="NW4" s="51">
        <f t="shared" si="12"/>
        <v>30</v>
      </c>
      <c r="NX4" s="51">
        <f t="shared" si="12"/>
        <v>30</v>
      </c>
      <c r="NY4" s="51">
        <f t="shared" si="12"/>
        <v>31</v>
      </c>
      <c r="NZ4" s="51">
        <f t="shared" ca="1" si="12"/>
        <v>31</v>
      </c>
      <c r="OA4" s="51">
        <f t="shared" ca="1" si="12"/>
        <v>31</v>
      </c>
      <c r="OB4" s="51">
        <f t="shared" si="12"/>
        <v>31</v>
      </c>
      <c r="OC4" s="51">
        <f t="shared" si="12"/>
        <v>31</v>
      </c>
      <c r="OD4" s="51">
        <f t="shared" si="12"/>
        <v>31</v>
      </c>
      <c r="OE4" s="51">
        <f t="shared" si="12"/>
        <v>31</v>
      </c>
      <c r="OF4" s="51">
        <f t="shared" si="12"/>
        <v>31</v>
      </c>
      <c r="OG4" s="51">
        <f t="shared" si="12"/>
        <v>31</v>
      </c>
      <c r="OH4" s="51">
        <f t="shared" si="12"/>
        <v>31</v>
      </c>
      <c r="OI4" s="51">
        <f t="shared" si="12"/>
        <v>31</v>
      </c>
      <c r="OJ4" s="51">
        <f t="shared" si="12"/>
        <v>31</v>
      </c>
      <c r="OK4" s="51">
        <f t="shared" si="12"/>
        <v>32</v>
      </c>
      <c r="OL4" s="51">
        <f t="shared" ca="1" si="12"/>
        <v>32</v>
      </c>
      <c r="OM4" s="51">
        <f t="shared" ca="1" si="12"/>
        <v>32</v>
      </c>
      <c r="ON4" s="51">
        <f t="shared" si="12"/>
        <v>32</v>
      </c>
      <c r="OO4" s="51">
        <f t="shared" si="12"/>
        <v>32</v>
      </c>
      <c r="OP4" s="51">
        <f t="shared" si="12"/>
        <v>32</v>
      </c>
      <c r="OQ4" s="51">
        <f t="shared" si="12"/>
        <v>32</v>
      </c>
    </row>
    <row r="5" spans="1:443" s="49" customFormat="1" ht="15" hidden="1" outlineLevel="1" x14ac:dyDescent="0.3">
      <c r="D5" s="50"/>
      <c r="H5" s="50"/>
      <c r="M5" s="49" t="s">
        <v>108</v>
      </c>
      <c r="O5" s="50"/>
      <c r="Q5" s="51" t="e">
        <f>IF(COLUMNS($Q$5:Q5)=#REF!,1,IF(P5=0,0,P5+1))</f>
        <v>#REF!</v>
      </c>
      <c r="R5" s="51" t="e">
        <f>IF(COLUMNS($Q$5:R5)=#REF!,1,IF(Q5=0,0,Q5+1))</f>
        <v>#REF!</v>
      </c>
      <c r="S5" s="51" t="e">
        <f>IF(COLUMNS($Q$5:S5)=#REF!,1,IF(R5=0,0,R5+1))</f>
        <v>#REF!</v>
      </c>
      <c r="T5" s="51" t="e">
        <f>IF(COLUMNS($Q$5:T5)=#REF!,1,IF(S5=0,0,S5+1))</f>
        <v>#REF!</v>
      </c>
      <c r="U5" s="51" t="e">
        <f>IF(COLUMNS($Q$5:U5)=#REF!,1,IF(T5=0,0,T5+1))</f>
        <v>#REF!</v>
      </c>
      <c r="V5" s="51" t="e">
        <f>IF(COLUMNS($Q$5:V5)=#REF!,1,IF(U5=0,0,U5+1))</f>
        <v>#REF!</v>
      </c>
      <c r="W5" s="51" t="e">
        <f>IF(COLUMNS($Q$5:W5)=#REF!,1,IF(V5=0,0,V5+1))</f>
        <v>#REF!</v>
      </c>
      <c r="X5" s="51" t="e">
        <f>IF(COLUMNS($Q$5:X5)=#REF!,1,IF(W5=0,0,W5+1))</f>
        <v>#REF!</v>
      </c>
      <c r="Y5" s="51" t="e">
        <f>IF(COLUMNS($Q$5:Y5)=#REF!,1,IF(X5=0,0,X5+1))</f>
        <v>#REF!</v>
      </c>
      <c r="Z5" s="51" t="e">
        <f>IF(COLUMNS($Q$5:Z5)=#REF!,1,IF(Y5=0,0,Y5+1))</f>
        <v>#REF!</v>
      </c>
      <c r="AA5" s="51" t="e">
        <f>IF(COLUMNS($Q$5:AA5)=#REF!,1,IF(Z5=0,0,Z5+1))</f>
        <v>#REF!</v>
      </c>
      <c r="AB5" s="51" t="e">
        <f>IF(COLUMNS($Q$5:AB5)=#REF!,1,IF(AA5=0,0,AA5+1))</f>
        <v>#REF!</v>
      </c>
      <c r="AC5" s="51" t="e">
        <f>IF(COLUMNS($Q$5:AC5)=#REF!,1,IF(AB5=0,0,AB5+1))</f>
        <v>#REF!</v>
      </c>
      <c r="AD5" s="51" t="e">
        <f>IF(COLUMNS($Q$5:AD5)=#REF!,1,IF(AC5=0,0,AC5+1))</f>
        <v>#REF!</v>
      </c>
      <c r="AE5" s="51" t="e">
        <f>IF(COLUMNS($Q$5:AE5)=#REF!,1,IF(AD5=0,0,AD5+1))</f>
        <v>#REF!</v>
      </c>
      <c r="AF5" s="51" t="e">
        <f>IF(COLUMNS($Q$5:AF5)=#REF!,1,IF(AE5=0,0,AE5+1))</f>
        <v>#REF!</v>
      </c>
      <c r="AG5" s="51" t="e">
        <f>IF(COLUMNS($Q$5:AG5)=#REF!,1,IF(AF5=0,0,AF5+1))</f>
        <v>#REF!</v>
      </c>
      <c r="AH5" s="51" t="e">
        <f>IF(COLUMNS($Q$5:AH5)=#REF!,1,IF(AG5=0,0,AG5+1))</f>
        <v>#REF!</v>
      </c>
      <c r="AI5" s="51" t="e">
        <f>IF(COLUMNS($Q$5:AI5)=#REF!,1,IF(AH5=0,0,AH5+1))</f>
        <v>#REF!</v>
      </c>
      <c r="AJ5" s="51" t="e">
        <f>IF(COLUMNS($Q$5:AJ5)=#REF!,1,IF(AI5=0,0,AI5+1))</f>
        <v>#REF!</v>
      </c>
      <c r="AK5" s="51" t="e">
        <f>IF(COLUMNS($Q$5:AK5)=#REF!,1,IF(AJ5=0,0,AJ5+1))</f>
        <v>#REF!</v>
      </c>
      <c r="AL5" s="51" t="e">
        <f>IF(COLUMNS($Q$5:AL5)=#REF!,1,IF(AK5=0,0,AK5+1))</f>
        <v>#REF!</v>
      </c>
      <c r="AM5" s="51" t="e">
        <f>IF(COLUMNS($Q$5:AM5)=#REF!,1,IF(AL5=0,0,AL5+1))</f>
        <v>#REF!</v>
      </c>
      <c r="AN5" s="51" t="e">
        <f>IF(COLUMNS($Q$5:AN5)=#REF!,1,IF(AM5=0,0,AM5+1))</f>
        <v>#REF!</v>
      </c>
      <c r="AO5" s="51" t="e">
        <f>IF(COLUMNS($Q$5:AO5)=#REF!,1,IF(AN5=0,0,AN5+1))</f>
        <v>#REF!</v>
      </c>
      <c r="AP5" s="51" t="e">
        <f>IF(COLUMNS($Q$5:AP5)=#REF!,1,IF(AO5=0,0,AO5+1))</f>
        <v>#REF!</v>
      </c>
      <c r="AQ5" s="51" t="e">
        <f>IF(COLUMNS($Q$5:AQ5)=#REF!,1,IF(AP5=0,0,AP5+1))</f>
        <v>#REF!</v>
      </c>
      <c r="AR5" s="51" t="e">
        <f>IF(COLUMNS($Q$5:AR5)=#REF!,1,IF(AQ5=0,0,AQ5+1))</f>
        <v>#REF!</v>
      </c>
      <c r="AS5" s="51" t="e">
        <f>IF(COLUMNS($Q$5:AS5)=#REF!,1,IF(AR5=0,0,AR5+1))</f>
        <v>#REF!</v>
      </c>
      <c r="AT5" s="51" t="e">
        <f>IF(COLUMNS($Q$5:AT5)=#REF!,1,IF(AS5=0,0,AS5+1))</f>
        <v>#REF!</v>
      </c>
      <c r="AU5" s="51" t="e">
        <f>IF(COLUMNS($Q$5:AU5)=#REF!,1,IF(AT5=0,0,AT5+1))</f>
        <v>#REF!</v>
      </c>
      <c r="AV5" s="51" t="e">
        <f>IF(COLUMNS($Q$5:AV5)=#REF!,1,IF(AU5=0,0,AU5+1))</f>
        <v>#REF!</v>
      </c>
      <c r="AW5" s="51" t="e">
        <f>IF(COLUMNS($Q$5:AW5)=#REF!,1,IF(AV5=0,0,AV5+1))</f>
        <v>#REF!</v>
      </c>
      <c r="AX5" s="51" t="e">
        <f>IF(COLUMNS($Q$5:AX5)=#REF!,1,IF(AW5=0,0,AW5+1))</f>
        <v>#REF!</v>
      </c>
      <c r="AY5" s="51" t="e">
        <f>IF(COLUMNS($Q$5:AY5)=#REF!,1,IF(AX5=0,0,AX5+1))</f>
        <v>#REF!</v>
      </c>
      <c r="AZ5" s="51" t="e">
        <f>IF(COLUMNS($Q$5:AZ5)=#REF!,1,IF(AY5=0,0,AY5+1))</f>
        <v>#REF!</v>
      </c>
      <c r="BA5" s="51" t="e">
        <f>IF(COLUMNS($Q$5:BA5)=#REF!,1,IF(AZ5=0,0,AZ5+1))</f>
        <v>#REF!</v>
      </c>
      <c r="BB5" s="51" t="e">
        <f>IF(COLUMNS($Q$5:BB5)=#REF!,1,IF(BA5=0,0,BA5+1))</f>
        <v>#REF!</v>
      </c>
      <c r="BC5" s="51" t="e">
        <f>IF(COLUMNS($Q$5:BC5)=#REF!,1,IF(BB5=0,0,BB5+1))</f>
        <v>#REF!</v>
      </c>
      <c r="BD5" s="51" t="e">
        <f>IF(COLUMNS($Q$5:BD5)=#REF!,1,IF(BC5=0,0,BC5+1))</f>
        <v>#REF!</v>
      </c>
      <c r="BE5" s="51" t="e">
        <f>IF(COLUMNS($Q$5:BE5)=#REF!,1,IF(BD5=0,0,BD5+1))</f>
        <v>#REF!</v>
      </c>
      <c r="BF5" s="51" t="e">
        <f>IF(COLUMNS($Q$5:BF5)=#REF!,1,IF(BE5=0,0,BE5+1))</f>
        <v>#REF!</v>
      </c>
      <c r="BG5" s="51" t="e">
        <f>IF(COLUMNS($Q$5:BG5)=#REF!,1,IF(BF5=0,0,BF5+1))</f>
        <v>#REF!</v>
      </c>
      <c r="BH5" s="51" t="e">
        <f>IF(COLUMNS($Q$5:BH5)=#REF!,1,IF(BG5=0,0,BG5+1))</f>
        <v>#REF!</v>
      </c>
      <c r="BI5" s="51" t="e">
        <f>IF(COLUMNS($Q$5:BI5)=#REF!,1,IF(BH5=0,0,BH5+1))</f>
        <v>#REF!</v>
      </c>
      <c r="BJ5" s="51" t="e">
        <f>IF(COLUMNS($Q$5:BJ5)=#REF!,1,IF(BI5=0,0,BI5+1))</f>
        <v>#REF!</v>
      </c>
      <c r="BK5" s="51" t="e">
        <f>IF(COLUMNS($Q$5:BK5)=#REF!,1,IF(BJ5=0,0,BJ5+1))</f>
        <v>#REF!</v>
      </c>
      <c r="BL5" s="51" t="e">
        <f>IF(COLUMNS($Q$5:BL5)=#REF!,1,IF(BK5=0,0,BK5+1))</f>
        <v>#REF!</v>
      </c>
      <c r="BM5" s="51" t="e">
        <f>IF(COLUMNS($Q$5:BM5)=#REF!,1,IF(BL5=0,0,BL5+1))</f>
        <v>#REF!</v>
      </c>
      <c r="BN5" s="51" t="e">
        <f>IF(COLUMNS($Q$5:BN5)=#REF!,1,IF(BM5=0,0,BM5+1))</f>
        <v>#REF!</v>
      </c>
      <c r="BO5" s="51" t="e">
        <f>IF(COLUMNS($Q$5:BO5)=#REF!,1,IF(BN5=0,0,BN5+1))</f>
        <v>#REF!</v>
      </c>
      <c r="BP5" s="51" t="e">
        <f>IF(COLUMNS($Q$5:BP5)=#REF!,1,IF(BO5=0,0,BO5+1))</f>
        <v>#REF!</v>
      </c>
      <c r="BQ5" s="51" t="e">
        <f>IF(COLUMNS($Q$5:BQ5)=#REF!,1,IF(BP5=0,0,BP5+1))</f>
        <v>#REF!</v>
      </c>
      <c r="BR5" s="51" t="e">
        <f>IF(COLUMNS($Q$5:BR5)=#REF!,1,IF(BQ5=0,0,BQ5+1))</f>
        <v>#REF!</v>
      </c>
      <c r="BS5" s="51" t="e">
        <f>IF(COLUMNS($Q$5:BS5)=#REF!,1,IF(BR5=0,0,BR5+1))</f>
        <v>#REF!</v>
      </c>
      <c r="BT5" s="51" t="e">
        <f>IF(COLUMNS($Q$5:BT5)=#REF!,1,IF(BS5=0,0,BS5+1))</f>
        <v>#REF!</v>
      </c>
      <c r="BU5" s="51" t="e">
        <f>IF(COLUMNS($Q$5:BU5)=#REF!,1,IF(BT5=0,0,BT5+1))</f>
        <v>#REF!</v>
      </c>
      <c r="BV5" s="51" t="e">
        <f>IF(COLUMNS($Q$5:BV5)=#REF!,1,IF(BU5=0,0,BU5+1))</f>
        <v>#REF!</v>
      </c>
      <c r="BW5" s="51" t="e">
        <f>IF(COLUMNS($Q$5:BW5)=#REF!,1,IF(BV5=0,0,BV5+1))</f>
        <v>#REF!</v>
      </c>
      <c r="BX5" s="51" t="e">
        <f>IF(COLUMNS($Q$5:BX5)=#REF!,1,IF(BW5=0,0,BW5+1))</f>
        <v>#REF!</v>
      </c>
      <c r="BY5" s="51" t="e">
        <f>IF(COLUMNS($Q$5:BY5)=#REF!,1,IF(BX5=0,0,BX5+1))</f>
        <v>#REF!</v>
      </c>
      <c r="BZ5" s="51" t="e">
        <f>IF(COLUMNS($Q$5:BZ5)=#REF!,1,IF(BY5=0,0,BY5+1))</f>
        <v>#REF!</v>
      </c>
      <c r="CA5" s="51" t="e">
        <f>IF(COLUMNS($Q$5:CA5)=#REF!,1,IF(BZ5=0,0,BZ5+1))</f>
        <v>#REF!</v>
      </c>
      <c r="CB5" s="51" t="e">
        <f>IF(COLUMNS($Q$5:CB5)=#REF!,1,IF(CA5=0,0,CA5+1))</f>
        <v>#REF!</v>
      </c>
      <c r="CC5" s="51" t="e">
        <f>IF(COLUMNS($Q$5:CC5)=#REF!,1,IF(CB5=0,0,CB5+1))</f>
        <v>#REF!</v>
      </c>
      <c r="CD5" s="51" t="e">
        <f>IF(COLUMNS($Q$5:CD5)=#REF!,1,IF(CC5=0,0,CC5+1))</f>
        <v>#REF!</v>
      </c>
      <c r="CE5" s="51" t="e">
        <f>IF(COLUMNS($Q$5:CE5)=#REF!,1,IF(CD5=0,0,CD5+1))</f>
        <v>#REF!</v>
      </c>
      <c r="CF5" s="51" t="e">
        <f>IF(COLUMNS($Q$5:CF5)=#REF!,1,IF(CE5=0,0,CE5+1))</f>
        <v>#REF!</v>
      </c>
      <c r="CG5" s="51" t="e">
        <f>IF(COLUMNS($Q$5:CG5)=#REF!,1,IF(CF5=0,0,CF5+1))</f>
        <v>#REF!</v>
      </c>
      <c r="CH5" s="51" t="e">
        <f>IF(COLUMNS($Q$5:CH5)=#REF!,1,IF(CG5=0,0,CG5+1))</f>
        <v>#REF!</v>
      </c>
      <c r="CI5" s="51" t="e">
        <f>IF(COLUMNS($Q$5:CI5)=#REF!,1,IF(CH5=0,0,CH5+1))</f>
        <v>#REF!</v>
      </c>
      <c r="CJ5" s="51" t="e">
        <f>IF(COLUMNS($Q$5:CJ5)=#REF!,1,IF(CI5=0,0,CI5+1))</f>
        <v>#REF!</v>
      </c>
      <c r="CK5" s="51" t="e">
        <f>IF(COLUMNS($Q$5:CK5)=#REF!,1,IF(CJ5=0,0,CJ5+1))</f>
        <v>#REF!</v>
      </c>
      <c r="CL5" s="51" t="e">
        <f>IF(COLUMNS($Q$5:CL5)=#REF!,1,IF(CK5=0,0,CK5+1))</f>
        <v>#REF!</v>
      </c>
      <c r="CM5" s="51" t="e">
        <f>IF(COLUMNS($Q$5:CM5)=#REF!,1,IF(CL5=0,0,CL5+1))</f>
        <v>#REF!</v>
      </c>
      <c r="CN5" s="51" t="e">
        <f>IF(COLUMNS($Q$5:CN5)=#REF!,1,IF(CM5=0,0,CM5+1))</f>
        <v>#REF!</v>
      </c>
      <c r="CO5" s="51" t="e">
        <f>IF(COLUMNS($Q$5:CO5)=#REF!,1,IF(CN5=0,0,CN5+1))</f>
        <v>#REF!</v>
      </c>
      <c r="CP5" s="51" t="e">
        <f>IF(COLUMNS($Q$5:CP5)=#REF!,1,IF(CO5=0,0,CO5+1))</f>
        <v>#REF!</v>
      </c>
      <c r="CQ5" s="51" t="e">
        <f>IF(COLUMNS($Q$5:CQ5)=#REF!,1,IF(CP5=0,0,CP5+1))</f>
        <v>#REF!</v>
      </c>
      <c r="CR5" s="51" t="e">
        <f>IF(COLUMNS($Q$5:CR5)=#REF!,1,IF(CQ5=0,0,CQ5+1))</f>
        <v>#REF!</v>
      </c>
      <c r="CS5" s="51" t="e">
        <f>IF(COLUMNS($Q$5:CS5)=#REF!,1,IF(CR5=0,0,CR5+1))</f>
        <v>#REF!</v>
      </c>
      <c r="CT5" s="51" t="e">
        <f>IF(COLUMNS($Q$5:CT5)=#REF!,1,IF(CS5=0,0,CS5+1))</f>
        <v>#REF!</v>
      </c>
      <c r="CU5" s="51" t="e">
        <f>IF(COLUMNS($Q$5:CU5)=#REF!,1,IF(CT5=0,0,CT5+1))</f>
        <v>#REF!</v>
      </c>
      <c r="CV5" s="51" t="e">
        <f>IF(COLUMNS($Q$5:CV5)=#REF!,1,IF(CU5=0,0,CU5+1))</f>
        <v>#REF!</v>
      </c>
      <c r="CW5" s="51" t="e">
        <f>IF(COLUMNS($Q$5:CW5)=#REF!,1,IF(CV5=0,0,CV5+1))</f>
        <v>#REF!</v>
      </c>
      <c r="CX5" s="51" t="e">
        <f>IF(COLUMNS($Q$5:CX5)=#REF!,1,IF(CW5=0,0,CW5+1))</f>
        <v>#REF!</v>
      </c>
      <c r="CY5" s="51" t="e">
        <f>IF(COLUMNS($Q$5:CY5)=#REF!,1,IF(CX5=0,0,CX5+1))</f>
        <v>#REF!</v>
      </c>
      <c r="CZ5" s="51" t="e">
        <f>IF(COLUMNS($Q$5:CZ5)=#REF!,1,IF(CY5=0,0,CY5+1))</f>
        <v>#REF!</v>
      </c>
      <c r="DA5" s="51" t="e">
        <f>IF(COLUMNS($Q$5:DA5)=#REF!,1,IF(CZ5=0,0,CZ5+1))</f>
        <v>#REF!</v>
      </c>
      <c r="DB5" s="51" t="e">
        <f>IF(COLUMNS($Q$5:DB5)=#REF!,1,IF(DA5=0,0,DA5+1))</f>
        <v>#REF!</v>
      </c>
      <c r="DC5" s="51" t="e">
        <f>IF(COLUMNS($Q$5:DC5)=#REF!,1,IF(DB5=0,0,DB5+1))</f>
        <v>#REF!</v>
      </c>
      <c r="DD5" s="51" t="e">
        <f>IF(COLUMNS($Q$5:DD5)=#REF!,1,IF(DC5=0,0,DC5+1))</f>
        <v>#REF!</v>
      </c>
      <c r="DE5" s="51" t="e">
        <f>IF(COLUMNS($Q$5:DE5)=#REF!,1,IF(DD5=0,0,DD5+1))</f>
        <v>#REF!</v>
      </c>
      <c r="DF5" s="51" t="e">
        <f>IF(COLUMNS($Q$5:DF5)=#REF!,1,IF(DE5=0,0,DE5+1))</f>
        <v>#REF!</v>
      </c>
      <c r="DG5" s="51" t="e">
        <f>IF(COLUMNS($Q$5:DG5)=#REF!,1,IF(DF5=0,0,DF5+1))</f>
        <v>#REF!</v>
      </c>
      <c r="DH5" s="51" t="e">
        <f>IF(COLUMNS($Q$5:DH5)=#REF!,1,IF(DG5=0,0,DG5+1))</f>
        <v>#REF!</v>
      </c>
      <c r="DI5" s="51" t="e">
        <f>IF(COLUMNS($Q$5:DI5)=#REF!,1,IF(DH5=0,0,DH5+1))</f>
        <v>#REF!</v>
      </c>
      <c r="DJ5" s="51" t="e">
        <f>IF(COLUMNS($Q$5:DJ5)=#REF!,1,IF(DI5=0,0,DI5+1))</f>
        <v>#REF!</v>
      </c>
      <c r="DK5" s="51" t="e">
        <f>IF(COLUMNS($Q$5:DK5)=#REF!,1,IF(DJ5=0,0,DJ5+1))</f>
        <v>#REF!</v>
      </c>
      <c r="DL5" s="51" t="e">
        <f>IF(COLUMNS($Q$5:DL5)=#REF!,1,IF(DK5=0,0,DK5+1))</f>
        <v>#REF!</v>
      </c>
      <c r="DM5" s="51" t="e">
        <f>IF(COLUMNS($Q$5:DM5)=#REF!,1,IF(DL5=0,0,DL5+1))</f>
        <v>#REF!</v>
      </c>
      <c r="DN5" s="51" t="e">
        <f>IF(COLUMNS($Q$5:DN5)=#REF!,1,IF(DM5=0,0,DM5+1))</f>
        <v>#REF!</v>
      </c>
      <c r="DO5" s="51" t="e">
        <f>IF(COLUMNS($Q$5:DO5)=#REF!,1,IF(DN5=0,0,DN5+1))</f>
        <v>#REF!</v>
      </c>
      <c r="DP5" s="51" t="e">
        <f>IF(COLUMNS($Q$5:DP5)=#REF!,1,IF(DO5=0,0,DO5+1))</f>
        <v>#REF!</v>
      </c>
      <c r="DQ5" s="51" t="e">
        <f>IF(COLUMNS($Q$5:DQ5)=#REF!,1,IF(DP5=0,0,DP5+1))</f>
        <v>#REF!</v>
      </c>
      <c r="DR5" s="51" t="e">
        <f>IF(COLUMNS($Q$5:DR5)=#REF!,1,IF(DQ5=0,0,DQ5+1))</f>
        <v>#REF!</v>
      </c>
      <c r="DS5" s="51" t="e">
        <f>IF(COLUMNS($Q$5:DS5)=#REF!,1,IF(DR5=0,0,DR5+1))</f>
        <v>#REF!</v>
      </c>
      <c r="DT5" s="51" t="e">
        <f>IF(COLUMNS($Q$5:DT5)=#REF!,1,IF(DS5=0,0,DS5+1))</f>
        <v>#REF!</v>
      </c>
      <c r="DU5" s="51" t="e">
        <f>IF(COLUMNS($Q$5:DU5)=#REF!,1,IF(DT5=0,0,DT5+1))</f>
        <v>#REF!</v>
      </c>
      <c r="DV5" s="51" t="e">
        <f>IF(COLUMNS($Q$5:DV5)=#REF!,1,IF(DU5=0,0,DU5+1))</f>
        <v>#REF!</v>
      </c>
      <c r="DW5" s="51" t="e">
        <f>IF(COLUMNS($Q$5:DW5)=#REF!,1,IF(DV5=0,0,DV5+1))</f>
        <v>#REF!</v>
      </c>
      <c r="DX5" s="51" t="e">
        <f>IF(COLUMNS($Q$5:DX5)=#REF!,1,IF(DW5=0,0,DW5+1))</f>
        <v>#REF!</v>
      </c>
      <c r="DY5" s="51" t="e">
        <f>IF(COLUMNS($Q$5:DY5)=#REF!,1,IF(DX5=0,0,DX5+1))</f>
        <v>#REF!</v>
      </c>
      <c r="DZ5" s="51" t="e">
        <f>IF(COLUMNS($Q$5:DZ5)=#REF!,1,IF(DY5=0,0,DY5+1))</f>
        <v>#REF!</v>
      </c>
      <c r="EA5" s="51" t="e">
        <f>IF(COLUMNS($Q$5:EA5)=#REF!,1,IF(DZ5=0,0,DZ5+1))</f>
        <v>#REF!</v>
      </c>
      <c r="EB5" s="51" t="e">
        <f>IF(COLUMNS($Q$5:EB5)=#REF!,1,IF(EA5=0,0,EA5+1))</f>
        <v>#REF!</v>
      </c>
      <c r="EC5" s="51" t="e">
        <f>IF(COLUMNS($Q$5:EC5)=#REF!,1,IF(EB5=0,0,EB5+1))</f>
        <v>#REF!</v>
      </c>
      <c r="ED5" s="51" t="e">
        <f>IF(COLUMNS($Q$5:ED5)=#REF!,1,IF(EC5=0,0,EC5+1))</f>
        <v>#REF!</v>
      </c>
      <c r="EE5" s="51" t="e">
        <f>IF(COLUMNS($Q$5:EE5)=#REF!,1,IF(ED5=0,0,ED5+1))</f>
        <v>#REF!</v>
      </c>
      <c r="EF5" s="51" t="e">
        <f>IF(COLUMNS($Q$5:EF5)=#REF!,1,IF(EE5=0,0,EE5+1))</f>
        <v>#REF!</v>
      </c>
      <c r="EG5" s="51" t="e">
        <f>IF(COLUMNS($Q$5:EG5)=#REF!,1,IF(EF5=0,0,EF5+1))</f>
        <v>#REF!</v>
      </c>
      <c r="EH5" s="51" t="e">
        <f>IF(COLUMNS($Q$5:EH5)=#REF!,1,IF(EG5=0,0,EG5+1))</f>
        <v>#REF!</v>
      </c>
      <c r="EI5" s="51" t="e">
        <f>IF(COLUMNS($Q$5:EI5)=#REF!,1,IF(EH5=0,0,EH5+1))</f>
        <v>#REF!</v>
      </c>
      <c r="EJ5" s="51" t="e">
        <f>IF(COLUMNS($Q$5:EJ5)=#REF!,1,IF(EI5=0,0,EI5+1))</f>
        <v>#REF!</v>
      </c>
      <c r="EK5" s="51" t="e">
        <f>IF(COLUMNS($Q$5:EK5)=#REF!,1,IF(EJ5=0,0,EJ5+1))</f>
        <v>#REF!</v>
      </c>
      <c r="EL5" s="51" t="e">
        <f>IF(COLUMNS($Q$5:EL5)=#REF!,1,IF(EK5=0,0,EK5+1))</f>
        <v>#REF!</v>
      </c>
      <c r="EM5" s="51" t="e">
        <f>IF(COLUMNS($Q$5:EM5)=#REF!,1,IF(EL5=0,0,EL5+1))</f>
        <v>#REF!</v>
      </c>
      <c r="EN5" s="51" t="e">
        <f>IF(COLUMNS($Q$5:EN5)=#REF!,1,IF(EM5=0,0,EM5+1))</f>
        <v>#REF!</v>
      </c>
      <c r="EO5" s="51" t="e">
        <f>IF(COLUMNS($Q$5:EO5)=#REF!,1,IF(EN5=0,0,EN5+1))</f>
        <v>#REF!</v>
      </c>
      <c r="EP5" s="51" t="e">
        <f>IF(COLUMNS($Q$5:EP5)=#REF!,1,IF(EO5=0,0,EO5+1))</f>
        <v>#REF!</v>
      </c>
      <c r="EQ5" s="51" t="e">
        <f>IF(COLUMNS($Q$5:EQ5)=#REF!,1,IF(EP5=0,0,EP5+1))</f>
        <v>#REF!</v>
      </c>
      <c r="ER5" s="51" t="e">
        <f>IF(COLUMNS($Q$5:ER5)=#REF!,1,IF(EQ5=0,0,EQ5+1))</f>
        <v>#REF!</v>
      </c>
      <c r="ES5" s="51" t="e">
        <f>IF(COLUMNS($Q$5:ES5)=#REF!,1,IF(ER5=0,0,ER5+1))</f>
        <v>#REF!</v>
      </c>
      <c r="ET5" s="51" t="e">
        <f>IF(COLUMNS($Q$5:ET5)=#REF!,1,IF(ES5=0,0,ES5+1))</f>
        <v>#REF!</v>
      </c>
      <c r="EU5" s="51" t="e">
        <f>IF(COLUMNS($Q$5:EU5)=#REF!,1,IF(ET5=0,0,ET5+1))</f>
        <v>#REF!</v>
      </c>
      <c r="EV5" s="51" t="e">
        <f>IF(COLUMNS($Q$5:EV5)=#REF!,1,IF(EU5=0,0,EU5+1))</f>
        <v>#REF!</v>
      </c>
      <c r="EW5" s="51" t="e">
        <f>IF(COLUMNS($Q$5:EW5)=#REF!,1,IF(EV5=0,0,EV5+1))</f>
        <v>#REF!</v>
      </c>
      <c r="EX5" s="51" t="e">
        <f>IF(COLUMNS($Q$5:EX5)=#REF!,1,IF(EW5=0,0,EW5+1))</f>
        <v>#REF!</v>
      </c>
      <c r="EY5" s="51" t="e">
        <f>IF(COLUMNS($Q$5:EY5)=#REF!,1,IF(EX5=0,0,EX5+1))</f>
        <v>#REF!</v>
      </c>
      <c r="EZ5" s="51" t="e">
        <f>IF(COLUMNS($Q$5:EZ5)=#REF!,1,IF(EY5=0,0,EY5+1))</f>
        <v>#REF!</v>
      </c>
      <c r="FA5" s="51" t="e">
        <f>IF(COLUMNS($Q$5:FA5)=#REF!,1,IF(EZ5=0,0,EZ5+1))</f>
        <v>#REF!</v>
      </c>
      <c r="FB5" s="51" t="e">
        <f>IF(COLUMNS($Q$5:FB5)=#REF!,1,IF(FA5=0,0,FA5+1))</f>
        <v>#REF!</v>
      </c>
      <c r="FC5" s="51" t="e">
        <f>IF(COLUMNS($Q$5:FC5)=#REF!,1,IF(FB5=0,0,FB5+1))</f>
        <v>#REF!</v>
      </c>
      <c r="FD5" s="51" t="e">
        <f>IF(COLUMNS($Q$5:FD5)=#REF!,1,IF(FC5=0,0,FC5+1))</f>
        <v>#REF!</v>
      </c>
      <c r="FE5" s="51" t="e">
        <f>IF(COLUMNS($Q$5:FE5)=#REF!,1,IF(FD5=0,0,FD5+1))</f>
        <v>#REF!</v>
      </c>
      <c r="FF5" s="51" t="e">
        <f>IF(COLUMNS($Q$5:FF5)=#REF!,1,IF(FE5=0,0,FE5+1))</f>
        <v>#REF!</v>
      </c>
      <c r="FG5" s="51" t="e">
        <f>IF(COLUMNS($Q$5:FG5)=#REF!,1,IF(FF5=0,0,FF5+1))</f>
        <v>#REF!</v>
      </c>
      <c r="FH5" s="51" t="e">
        <f>IF(COLUMNS($Q$5:FH5)=#REF!,1,IF(FG5=0,0,FG5+1))</f>
        <v>#REF!</v>
      </c>
      <c r="FI5" s="51" t="e">
        <f>IF(COLUMNS($Q$5:FI5)=#REF!,1,IF(FH5=0,0,FH5+1))</f>
        <v>#REF!</v>
      </c>
      <c r="FJ5" s="51" t="e">
        <f>IF(COLUMNS($Q$5:FJ5)=#REF!,1,IF(FI5=0,0,FI5+1))</f>
        <v>#REF!</v>
      </c>
      <c r="FK5" s="51" t="e">
        <f>IF(COLUMNS($Q$5:FK5)=#REF!,1,IF(FJ5=0,0,FJ5+1))</f>
        <v>#REF!</v>
      </c>
      <c r="FL5" s="51" t="e">
        <f>IF(COLUMNS($Q$5:FL5)=#REF!,1,IF(FK5=0,0,FK5+1))</f>
        <v>#REF!</v>
      </c>
      <c r="FM5" s="51" t="e">
        <f>IF(COLUMNS($Q$5:FM5)=#REF!,1,IF(FL5=0,0,FL5+1))</f>
        <v>#REF!</v>
      </c>
      <c r="FN5" s="51" t="e">
        <f>IF(COLUMNS($Q$5:FN5)=#REF!,1,IF(FM5=0,0,FM5+1))</f>
        <v>#REF!</v>
      </c>
      <c r="FO5" s="51" t="e">
        <f>IF(COLUMNS($Q$5:FO5)=#REF!,1,IF(FN5=0,0,FN5+1))</f>
        <v>#REF!</v>
      </c>
      <c r="FP5" s="51" t="e">
        <f>IF(COLUMNS($Q$5:FP5)=#REF!,1,IF(FO5=0,0,FO5+1))</f>
        <v>#REF!</v>
      </c>
      <c r="FQ5" s="51" t="e">
        <f>IF(COLUMNS($Q$5:FQ5)=#REF!,1,IF(FP5=0,0,FP5+1))</f>
        <v>#REF!</v>
      </c>
      <c r="FR5" s="51" t="e">
        <f>IF(COLUMNS($Q$5:FR5)=#REF!,1,IF(FQ5=0,0,FQ5+1))</f>
        <v>#REF!</v>
      </c>
      <c r="FS5" s="51" t="e">
        <f>IF(COLUMNS($Q$5:FS5)=#REF!,1,IF(FR5=0,0,FR5+1))</f>
        <v>#REF!</v>
      </c>
      <c r="FT5" s="51" t="e">
        <f>IF(COLUMNS($Q$5:FT5)=#REF!,1,IF(FS5=0,0,FS5+1))</f>
        <v>#REF!</v>
      </c>
      <c r="FU5" s="51" t="e">
        <f>IF(COLUMNS($Q$5:FU5)=#REF!,1,IF(FT5=0,0,FT5+1))</f>
        <v>#REF!</v>
      </c>
      <c r="FV5" s="51" t="e">
        <f>IF(COLUMNS($Q$5:FV5)=#REF!,1,IF(FU5=0,0,FU5+1))</f>
        <v>#REF!</v>
      </c>
      <c r="FW5" s="51" t="e">
        <f>IF(COLUMNS($Q$5:FW5)=#REF!,1,IF(FV5=0,0,FV5+1))</f>
        <v>#REF!</v>
      </c>
      <c r="FX5" s="51" t="e">
        <f>IF(COLUMNS($Q$5:FX5)=#REF!,1,IF(FW5=0,0,FW5+1))</f>
        <v>#REF!</v>
      </c>
      <c r="FY5" s="51" t="e">
        <f>IF(COLUMNS($Q$5:FY5)=#REF!,1,IF(FX5=0,0,FX5+1))</f>
        <v>#REF!</v>
      </c>
      <c r="FZ5" s="51" t="e">
        <f>IF(COLUMNS($Q$5:FZ5)=#REF!,1,IF(FY5=0,0,FY5+1))</f>
        <v>#REF!</v>
      </c>
      <c r="GA5" s="51" t="e">
        <f>IF(COLUMNS($Q$5:GA5)=#REF!,1,IF(FZ5=0,0,FZ5+1))</f>
        <v>#REF!</v>
      </c>
      <c r="GB5" s="51" t="e">
        <f>IF(COLUMNS($Q$5:GB5)=#REF!,1,IF(GA5=0,0,GA5+1))</f>
        <v>#REF!</v>
      </c>
      <c r="GC5" s="51" t="e">
        <f>IF(COLUMNS($Q$5:GC5)=#REF!,1,IF(GB5=0,0,GB5+1))</f>
        <v>#REF!</v>
      </c>
      <c r="GD5" s="51" t="e">
        <f>IF(COLUMNS($Q$5:GD5)=#REF!,1,IF(GC5=0,0,GC5+1))</f>
        <v>#REF!</v>
      </c>
      <c r="GE5" s="51" t="e">
        <f>IF(COLUMNS($Q$5:GE5)=#REF!,1,IF(GD5=0,0,GD5+1))</f>
        <v>#REF!</v>
      </c>
      <c r="GF5" s="51" t="e">
        <f>IF(COLUMNS($Q$5:GF5)=#REF!,1,IF(GE5=0,0,GE5+1))</f>
        <v>#REF!</v>
      </c>
      <c r="GG5" s="51" t="e">
        <f>IF(COLUMNS($Q$5:GG5)=#REF!,1,IF(GF5=0,0,GF5+1))</f>
        <v>#REF!</v>
      </c>
      <c r="GH5" s="51" t="e">
        <f>IF(COLUMNS($Q$5:GH5)=#REF!,1,IF(GG5=0,0,GG5+1))</f>
        <v>#REF!</v>
      </c>
      <c r="GI5" s="51" t="e">
        <f>IF(COLUMNS($Q$5:GI5)=#REF!,1,IF(GH5=0,0,GH5+1))</f>
        <v>#REF!</v>
      </c>
      <c r="GJ5" s="51" t="e">
        <f>IF(COLUMNS($Q$5:GJ5)=#REF!,1,IF(GI5=0,0,GI5+1))</f>
        <v>#REF!</v>
      </c>
      <c r="GK5" s="51" t="e">
        <f>IF(COLUMNS($Q$5:GK5)=#REF!,1,IF(GJ5=0,0,GJ5+1))</f>
        <v>#REF!</v>
      </c>
      <c r="GL5" s="51" t="e">
        <f>IF(COLUMNS($Q$5:GL5)=#REF!,1,IF(GK5=0,0,GK5+1))</f>
        <v>#REF!</v>
      </c>
      <c r="GM5" s="51" t="e">
        <f>IF(COLUMNS($Q$5:GM5)=#REF!,1,IF(GL5=0,0,GL5+1))</f>
        <v>#REF!</v>
      </c>
      <c r="GN5" s="51" t="e">
        <f>IF(COLUMNS($Q$5:GN5)=#REF!,1,IF(GM5=0,0,GM5+1))</f>
        <v>#REF!</v>
      </c>
      <c r="GO5" s="51" t="e">
        <f>IF(COLUMNS($Q$5:GO5)=#REF!,1,IF(GN5=0,0,GN5+1))</f>
        <v>#REF!</v>
      </c>
      <c r="GP5" s="51" t="e">
        <f>IF(COLUMNS($Q$5:GP5)=#REF!,1,IF(GO5=0,0,GO5+1))</f>
        <v>#REF!</v>
      </c>
      <c r="GQ5" s="51" t="e">
        <f>IF(COLUMNS($Q$5:GQ5)=#REF!,1,IF(GP5=0,0,GP5+1))</f>
        <v>#REF!</v>
      </c>
      <c r="GR5" s="51" t="e">
        <f>IF(COLUMNS($Q$5:GR5)=#REF!,1,IF(GQ5=0,0,GQ5+1))</f>
        <v>#REF!</v>
      </c>
      <c r="GS5" s="51" t="e">
        <f>IF(COLUMNS($Q$5:GS5)=#REF!,1,IF(GR5=0,0,GR5+1))</f>
        <v>#REF!</v>
      </c>
      <c r="GT5" s="51" t="e">
        <f>IF(COLUMNS($Q$5:GT5)=#REF!,1,IF(GS5=0,0,GS5+1))</f>
        <v>#REF!</v>
      </c>
      <c r="GU5" s="51" t="e">
        <f>IF(COLUMNS($Q$5:GU5)=#REF!,1,IF(GT5=0,0,GT5+1))</f>
        <v>#REF!</v>
      </c>
      <c r="GV5" s="51" t="e">
        <f>IF(COLUMNS($Q$5:GV5)=#REF!,1,IF(GU5=0,0,GU5+1))</f>
        <v>#REF!</v>
      </c>
      <c r="GW5" s="51" t="e">
        <f>IF(COLUMNS($Q$5:GW5)=#REF!,1,IF(GV5=0,0,GV5+1))</f>
        <v>#REF!</v>
      </c>
      <c r="GX5" s="51" t="e">
        <f>IF(COLUMNS($Q$5:GX5)=#REF!,1,IF(GW5=0,0,GW5+1))</f>
        <v>#REF!</v>
      </c>
      <c r="GY5" s="51" t="e">
        <f>IF(COLUMNS($Q$5:GY5)=#REF!,1,IF(GX5=0,0,GX5+1))</f>
        <v>#REF!</v>
      </c>
      <c r="GZ5" s="51" t="e">
        <f>IF(COLUMNS($Q$5:GZ5)=#REF!,1,IF(GY5=0,0,GY5+1))</f>
        <v>#REF!</v>
      </c>
      <c r="HA5" s="51" t="e">
        <f>IF(COLUMNS($Q$5:HA5)=#REF!,1,IF(GZ5=0,0,GZ5+1))</f>
        <v>#REF!</v>
      </c>
      <c r="HB5" s="51" t="e">
        <f>IF(COLUMNS($Q$5:HB5)=#REF!,1,IF(HA5=0,0,HA5+1))</f>
        <v>#REF!</v>
      </c>
      <c r="HC5" s="51" t="e">
        <f>IF(COLUMNS($Q$5:HC5)=#REF!,1,IF(HB5=0,0,HB5+1))</f>
        <v>#REF!</v>
      </c>
      <c r="HD5" s="51" t="e">
        <f>IF(COLUMNS($Q$5:HD5)=#REF!,1,IF(HC5=0,0,HC5+1))</f>
        <v>#REF!</v>
      </c>
      <c r="HE5" s="51" t="e">
        <f>IF(COLUMNS($Q$5:HE5)=#REF!,1,IF(HD5=0,0,HD5+1))</f>
        <v>#REF!</v>
      </c>
      <c r="HF5" s="51" t="e">
        <f>IF(COLUMNS($Q$5:HF5)=#REF!,1,IF(HE5=0,0,HE5+1))</f>
        <v>#REF!</v>
      </c>
      <c r="HG5" s="51" t="e">
        <f>IF(COLUMNS($Q$5:HG5)=#REF!,1,IF(HF5=0,0,HF5+1))</f>
        <v>#REF!</v>
      </c>
      <c r="HH5" s="51" t="e">
        <f>IF(COLUMNS($Q$5:HH5)=#REF!,1,IF(HG5=0,0,HG5+1))</f>
        <v>#REF!</v>
      </c>
      <c r="HI5" s="51" t="e">
        <f>IF(COLUMNS($Q$5:HI5)=#REF!,1,IF(HH5=0,0,HH5+1))</f>
        <v>#REF!</v>
      </c>
      <c r="HJ5" s="51" t="e">
        <f>IF(COLUMNS($Q$5:HJ5)=#REF!,1,IF(HI5=0,0,HI5+1))</f>
        <v>#REF!</v>
      </c>
      <c r="HK5" s="51" t="e">
        <f>IF(COLUMNS($Q$5:HK5)=#REF!,1,IF(HJ5=0,0,HJ5+1))</f>
        <v>#REF!</v>
      </c>
      <c r="HL5" s="51" t="e">
        <f>IF(COLUMNS($Q$5:HL5)=#REF!,1,IF(HK5=0,0,HK5+1))</f>
        <v>#REF!</v>
      </c>
      <c r="HM5" s="51" t="e">
        <f>IF(COLUMNS($Q$5:HM5)=#REF!,1,IF(HL5=0,0,HL5+1))</f>
        <v>#REF!</v>
      </c>
      <c r="HN5" s="51" t="e">
        <f>IF(COLUMNS($Q$5:HN5)=#REF!,1,IF(HM5=0,0,HM5+1))</f>
        <v>#REF!</v>
      </c>
      <c r="HO5" s="51" t="e">
        <f>IF(COLUMNS($Q$5:HO5)=#REF!,1,IF(HN5=0,0,HN5+1))</f>
        <v>#REF!</v>
      </c>
      <c r="HP5" s="51" t="e">
        <f>IF(COLUMNS($Q$5:HP5)=#REF!,1,IF(HO5=0,0,HO5+1))</f>
        <v>#REF!</v>
      </c>
      <c r="HQ5" s="51" t="e">
        <f>IF(COLUMNS($Q$5:HQ5)=#REF!,1,IF(HP5=0,0,HP5+1))</f>
        <v>#REF!</v>
      </c>
      <c r="HR5" s="51" t="e">
        <f>IF(COLUMNS($Q$5:HR5)=#REF!,1,IF(HQ5=0,0,HQ5+1))</f>
        <v>#REF!</v>
      </c>
      <c r="HS5" s="51" t="e">
        <f>IF(COLUMNS($Q$5:HS5)=#REF!,1,IF(HR5=0,0,HR5+1))</f>
        <v>#REF!</v>
      </c>
      <c r="HT5" s="51" t="e">
        <f>IF(COLUMNS($Q$5:HT5)=#REF!,1,IF(HS5=0,0,HS5+1))</f>
        <v>#REF!</v>
      </c>
      <c r="HU5" s="51" t="e">
        <f>IF(COLUMNS($Q$5:HU5)=#REF!,1,IF(HT5=0,0,HT5+1))</f>
        <v>#REF!</v>
      </c>
      <c r="HV5" s="51" t="e">
        <f>IF(COLUMNS($Q$5:HV5)=#REF!,1,IF(HU5=0,0,HU5+1))</f>
        <v>#REF!</v>
      </c>
      <c r="HW5" s="51" t="e">
        <f>IF(COLUMNS($Q$5:HW5)=#REF!,1,IF(HV5=0,0,HV5+1))</f>
        <v>#REF!</v>
      </c>
      <c r="HX5" s="51" t="e">
        <f>IF(COLUMNS($Q$5:HX5)=#REF!,1,IF(HW5=0,0,HW5+1))</f>
        <v>#REF!</v>
      </c>
      <c r="HY5" s="51" t="e">
        <f>IF(COLUMNS($Q$5:HY5)=#REF!,1,IF(HX5=0,0,HX5+1))</f>
        <v>#REF!</v>
      </c>
      <c r="HZ5" s="51" t="e">
        <f>IF(COLUMNS($Q$5:HZ5)=#REF!,1,IF(HY5=0,0,HY5+1))</f>
        <v>#REF!</v>
      </c>
      <c r="IA5" s="51" t="e">
        <f>IF(COLUMNS($Q$5:IA5)=#REF!,1,IF(HZ5=0,0,HZ5+1))</f>
        <v>#REF!</v>
      </c>
      <c r="IB5" s="51" t="e">
        <f>IF(COLUMNS($Q$5:IB5)=#REF!,1,IF(IA5=0,0,IA5+1))</f>
        <v>#REF!</v>
      </c>
      <c r="IC5" s="51" t="e">
        <f>IF(COLUMNS($Q$5:IC5)=#REF!,1,IF(IB5=0,0,IB5+1))</f>
        <v>#REF!</v>
      </c>
      <c r="ID5" s="51" t="e">
        <f>IF(COLUMNS($Q$5:ID5)=#REF!,1,IF(IC5=0,0,IC5+1))</f>
        <v>#REF!</v>
      </c>
      <c r="IE5" s="51" t="e">
        <f>IF(COLUMNS($Q$5:IE5)=#REF!,1,IF(ID5=0,0,ID5+1))</f>
        <v>#REF!</v>
      </c>
      <c r="IF5" s="51" t="e">
        <f>IF(COLUMNS($Q$5:IF5)=#REF!,1,IF(IE5=0,0,IE5+1))</f>
        <v>#REF!</v>
      </c>
      <c r="IG5" s="51" t="e">
        <f>IF(COLUMNS($Q$5:IG5)=#REF!,1,IF(IF5=0,0,IF5+1))</f>
        <v>#REF!</v>
      </c>
      <c r="IH5" s="51" t="e">
        <f>IF(COLUMNS($Q$5:IH5)=#REF!,1,IF(IG5=0,0,IG5+1))</f>
        <v>#REF!</v>
      </c>
      <c r="II5" s="51" t="e">
        <f>IF(COLUMNS($Q$5:II5)=#REF!,1,IF(IH5=0,0,IH5+1))</f>
        <v>#REF!</v>
      </c>
      <c r="IJ5" s="51" t="e">
        <f>IF(COLUMNS($Q$5:IJ5)=#REF!,1,IF(II5=0,0,II5+1))</f>
        <v>#REF!</v>
      </c>
      <c r="IK5" s="51" t="e">
        <f>IF(COLUMNS($Q$5:IK5)=#REF!,1,IF(IJ5=0,0,IJ5+1))</f>
        <v>#REF!</v>
      </c>
      <c r="IL5" s="51" t="e">
        <f>IF(COLUMNS($Q$5:IL5)=#REF!,1,IF(IK5=0,0,IK5+1))</f>
        <v>#REF!</v>
      </c>
      <c r="IM5" s="51" t="e">
        <f>IF(COLUMNS($Q$5:IM5)=#REF!,1,IF(IL5=0,0,IL5+1))</f>
        <v>#REF!</v>
      </c>
      <c r="IN5" s="51" t="e">
        <f>IF(COLUMNS($Q$5:IN5)=#REF!,1,IF(IM5=0,0,IM5+1))</f>
        <v>#REF!</v>
      </c>
      <c r="IO5" s="51" t="e">
        <f>IF(COLUMNS($Q$5:IO5)=#REF!,1,IF(IN5=0,0,IN5+1))</f>
        <v>#REF!</v>
      </c>
      <c r="IP5" s="51" t="e">
        <f>IF(COLUMNS($Q$5:IP5)=#REF!,1,IF(IO5=0,0,IO5+1))</f>
        <v>#REF!</v>
      </c>
      <c r="IQ5" s="51" t="e">
        <f>IF(COLUMNS($Q$5:IQ5)=#REF!,1,IF(IP5=0,0,IP5+1))</f>
        <v>#REF!</v>
      </c>
      <c r="IR5" s="51" t="e">
        <f>IF(COLUMNS($Q$5:IR5)=#REF!,1,IF(IQ5=0,0,IQ5+1))</f>
        <v>#REF!</v>
      </c>
      <c r="IS5" s="51" t="e">
        <f>IF(COLUMNS($Q$5:IS5)=#REF!,1,IF(IR5=0,0,IR5+1))</f>
        <v>#REF!</v>
      </c>
      <c r="IT5" s="51" t="e">
        <f>IF(COLUMNS($Q$5:IT5)=#REF!,1,IF(IS5=0,0,IS5+1))</f>
        <v>#REF!</v>
      </c>
      <c r="IU5" s="51" t="e">
        <f>IF(COLUMNS($Q$5:IU5)=#REF!,1,IF(IT5=0,0,IT5+1))</f>
        <v>#REF!</v>
      </c>
      <c r="IV5" s="51" t="e">
        <f>IF(COLUMNS($Q$5:IV5)=#REF!,1,IF(IU5=0,0,IU5+1))</f>
        <v>#REF!</v>
      </c>
      <c r="IW5" s="51" t="e">
        <f>IF(COLUMNS($Q$5:IW5)=#REF!,1,IF(IV5=0,0,IV5+1))</f>
        <v>#REF!</v>
      </c>
      <c r="IX5" s="51" t="e">
        <f>IF(COLUMNS($Q$5:IX5)=#REF!,1,IF(IW5=0,0,IW5+1))</f>
        <v>#REF!</v>
      </c>
      <c r="IY5" s="51" t="e">
        <f>IF(COLUMNS($Q$5:IY5)=#REF!,1,IF(IX5=0,0,IX5+1))</f>
        <v>#REF!</v>
      </c>
      <c r="IZ5" s="51" t="e">
        <f>IF(COLUMNS($Q$5:IZ5)=#REF!,1,IF(IY5=0,0,IY5+1))</f>
        <v>#REF!</v>
      </c>
      <c r="JA5" s="51" t="e">
        <f>IF(COLUMNS($Q$5:JA5)=#REF!,1,IF(IZ5=0,0,IZ5+1))</f>
        <v>#REF!</v>
      </c>
      <c r="JB5" s="51" t="e">
        <f>IF(COLUMNS($Q$5:JB5)=#REF!,1,IF(JA5=0,0,JA5+1))</f>
        <v>#REF!</v>
      </c>
      <c r="JC5" s="51" t="e">
        <f>IF(COLUMNS($Q$5:JC5)=#REF!,1,IF(JB5=0,0,JB5+1))</f>
        <v>#REF!</v>
      </c>
      <c r="JD5" s="51" t="e">
        <f>IF(COLUMNS($Q$5:JD5)=#REF!,1,IF(JC5=0,0,JC5+1))</f>
        <v>#REF!</v>
      </c>
      <c r="JE5" s="51" t="e">
        <f>IF(COLUMNS($Q$5:JE5)=#REF!,1,IF(JD5=0,0,JD5+1))</f>
        <v>#REF!</v>
      </c>
      <c r="JF5" s="51" t="e">
        <f>IF(COLUMNS($Q$5:JF5)=#REF!,1,IF(JE5=0,0,JE5+1))</f>
        <v>#REF!</v>
      </c>
      <c r="JG5" s="51" t="e">
        <f>IF(COLUMNS($Q$5:JG5)=#REF!,1,IF(JF5=0,0,JF5+1))</f>
        <v>#REF!</v>
      </c>
      <c r="JH5" s="51" t="e">
        <f>IF(COLUMNS($Q$5:JH5)=#REF!,1,IF(JG5=0,0,JG5+1))</f>
        <v>#REF!</v>
      </c>
      <c r="JI5" s="51" t="e">
        <f>IF(COLUMNS($Q$5:JI5)=#REF!,1,IF(JH5=0,0,JH5+1))</f>
        <v>#REF!</v>
      </c>
      <c r="JJ5" s="51" t="e">
        <f>IF(COLUMNS($Q$5:JJ5)=#REF!,1,IF(JI5=0,0,JI5+1))</f>
        <v>#REF!</v>
      </c>
      <c r="JK5" s="51" t="e">
        <f>IF(COLUMNS($Q$5:JK5)=#REF!,1,IF(JJ5=0,0,JJ5+1))</f>
        <v>#REF!</v>
      </c>
      <c r="JL5" s="51" t="e">
        <f>IF(COLUMNS($Q$5:JL5)=#REF!,1,IF(JK5=0,0,JK5+1))</f>
        <v>#REF!</v>
      </c>
      <c r="JM5" s="51" t="e">
        <f>IF(COLUMNS($Q$5:JM5)=#REF!,1,IF(JL5=0,0,JL5+1))</f>
        <v>#REF!</v>
      </c>
      <c r="JN5" s="51" t="e">
        <f>IF(COLUMNS($Q$5:JN5)=#REF!,1,IF(JM5=0,0,JM5+1))</f>
        <v>#REF!</v>
      </c>
      <c r="JO5" s="51" t="e">
        <f>IF(COLUMNS($Q$5:JO5)=#REF!,1,IF(JN5=0,0,JN5+1))</f>
        <v>#REF!</v>
      </c>
      <c r="JP5" s="51" t="e">
        <f>IF(COLUMNS($Q$5:JP5)=#REF!,1,IF(JO5=0,0,JO5+1))</f>
        <v>#REF!</v>
      </c>
      <c r="JQ5" s="51" t="e">
        <f>IF(COLUMNS($Q$5:JQ5)=#REF!,1,IF(JP5=0,0,JP5+1))</f>
        <v>#REF!</v>
      </c>
      <c r="JR5" s="51" t="e">
        <f>IF(COLUMNS($Q$5:JR5)=#REF!,1,IF(JQ5=0,0,JQ5+1))</f>
        <v>#REF!</v>
      </c>
      <c r="JS5" s="51" t="e">
        <f>IF(COLUMNS($Q$5:JS5)=#REF!,1,IF(JR5=0,0,JR5+1))</f>
        <v>#REF!</v>
      </c>
      <c r="JT5" s="51" t="e">
        <f>IF(COLUMNS($Q$5:JT5)=#REF!,1,IF(JS5=0,0,JS5+1))</f>
        <v>#REF!</v>
      </c>
      <c r="JU5" s="51" t="e">
        <f>IF(COLUMNS($Q$5:JU5)=#REF!,1,IF(JT5=0,0,JT5+1))</f>
        <v>#REF!</v>
      </c>
      <c r="JV5" s="51" t="e">
        <f>IF(COLUMNS($Q$5:JV5)=#REF!,1,IF(JU5=0,0,JU5+1))</f>
        <v>#REF!</v>
      </c>
      <c r="JW5" s="51" t="e">
        <f>IF(COLUMNS($Q$5:JW5)=#REF!,1,IF(JV5=0,0,JV5+1))</f>
        <v>#REF!</v>
      </c>
      <c r="JX5" s="51" t="e">
        <f>IF(COLUMNS($Q$5:JX5)=#REF!,1,IF(JW5=0,0,JW5+1))</f>
        <v>#REF!</v>
      </c>
      <c r="JY5" s="51" t="e">
        <f>IF(COLUMNS($Q$5:JY5)=#REF!,1,IF(JX5=0,0,JX5+1))</f>
        <v>#REF!</v>
      </c>
      <c r="JZ5" s="51" t="e">
        <f>IF(COLUMNS($Q$5:JZ5)=#REF!,1,IF(JY5=0,0,JY5+1))</f>
        <v>#REF!</v>
      </c>
      <c r="KA5" s="51" t="e">
        <f>IF(COLUMNS($Q$5:KA5)=#REF!,1,IF(JZ5=0,0,JZ5+1))</f>
        <v>#REF!</v>
      </c>
      <c r="KB5" s="51" t="e">
        <f>IF(COLUMNS($Q$5:KB5)=#REF!,1,IF(KA5=0,0,KA5+1))</f>
        <v>#REF!</v>
      </c>
      <c r="KC5" s="51" t="e">
        <f>IF(COLUMNS($Q$5:KC5)=#REF!,1,IF(KB5=0,0,KB5+1))</f>
        <v>#REF!</v>
      </c>
      <c r="KD5" s="51" t="e">
        <f>IF(COLUMNS($Q$5:KD5)=#REF!,1,IF(KC5=0,0,KC5+1))</f>
        <v>#REF!</v>
      </c>
      <c r="KE5" s="51" t="e">
        <f>IF(COLUMNS($Q$5:KE5)=#REF!,1,IF(KD5=0,0,KD5+1))</f>
        <v>#REF!</v>
      </c>
      <c r="KF5" s="51" t="e">
        <f>IF(COLUMNS($Q$5:KF5)=#REF!,1,IF(KE5=0,0,KE5+1))</f>
        <v>#REF!</v>
      </c>
      <c r="KG5" s="51" t="e">
        <f>IF(COLUMNS($Q$5:KG5)=#REF!,1,IF(KF5=0,0,KF5+1))</f>
        <v>#REF!</v>
      </c>
      <c r="KH5" s="51" t="e">
        <f>IF(COLUMNS($Q$5:KH5)=#REF!,1,IF(KG5=0,0,KG5+1))</f>
        <v>#REF!</v>
      </c>
      <c r="KI5" s="51" t="e">
        <f>IF(COLUMNS($Q$5:KI5)=#REF!,1,IF(KH5=0,0,KH5+1))</f>
        <v>#REF!</v>
      </c>
      <c r="KJ5" s="51" t="e">
        <f>IF(COLUMNS($Q$5:KJ5)=#REF!,1,IF(KI5=0,0,KI5+1))</f>
        <v>#REF!</v>
      </c>
      <c r="KK5" s="51" t="e">
        <f>IF(COLUMNS($Q$5:KK5)=#REF!,1,IF(KJ5=0,0,KJ5+1))</f>
        <v>#REF!</v>
      </c>
      <c r="KL5" s="51" t="e">
        <f>IF(COLUMNS($Q$5:KL5)=#REF!,1,IF(KK5=0,0,KK5+1))</f>
        <v>#REF!</v>
      </c>
      <c r="KM5" s="51" t="e">
        <f>IF(COLUMNS($Q$5:KM5)=#REF!,1,IF(KL5=0,0,KL5+1))</f>
        <v>#REF!</v>
      </c>
      <c r="KN5" s="51" t="e">
        <f>IF(COLUMNS($Q$5:KN5)=#REF!,1,IF(KM5=0,0,KM5+1))</f>
        <v>#REF!</v>
      </c>
      <c r="KO5" s="51" t="e">
        <f>IF(COLUMNS($Q$5:KO5)=#REF!,1,IF(KN5=0,0,KN5+1))</f>
        <v>#REF!</v>
      </c>
      <c r="KP5" s="51" t="e">
        <f>IF(COLUMNS($Q$5:KP5)=#REF!,1,IF(KO5=0,0,KO5+1))</f>
        <v>#REF!</v>
      </c>
      <c r="KQ5" s="51" t="e">
        <f>IF(COLUMNS($Q$5:KQ5)=#REF!,1,IF(KP5=0,0,KP5+1))</f>
        <v>#REF!</v>
      </c>
      <c r="KR5" s="51" t="e">
        <f>IF(COLUMNS($Q$5:KR5)=#REF!,1,IF(KQ5=0,0,KQ5+1))</f>
        <v>#REF!</v>
      </c>
      <c r="KS5" s="51" t="e">
        <f>IF(COLUMNS($Q$5:KS5)=#REF!,1,IF(KR5=0,0,KR5+1))</f>
        <v>#REF!</v>
      </c>
      <c r="KT5" s="51" t="e">
        <f>IF(COLUMNS($Q$5:KT5)=#REF!,1,IF(KS5=0,0,KS5+1))</f>
        <v>#REF!</v>
      </c>
      <c r="KU5" s="51" t="e">
        <f>IF(COLUMNS($Q$5:KU5)=#REF!,1,IF(KT5=0,0,KT5+1))</f>
        <v>#REF!</v>
      </c>
      <c r="KV5" s="51" t="e">
        <f>IF(COLUMNS($Q$5:KV5)=#REF!,1,IF(KU5=0,0,KU5+1))</f>
        <v>#REF!</v>
      </c>
      <c r="KW5" s="51" t="e">
        <f>IF(COLUMNS($Q$5:KW5)=#REF!,1,IF(KV5=0,0,KV5+1))</f>
        <v>#REF!</v>
      </c>
      <c r="KX5" s="51" t="e">
        <f>IF(COLUMNS($Q$5:KX5)=#REF!,1,IF(KW5=0,0,KW5+1))</f>
        <v>#REF!</v>
      </c>
      <c r="KY5" s="51" t="e">
        <f>IF(COLUMNS($Q$5:KY5)=#REF!,1,IF(KX5=0,0,KX5+1))</f>
        <v>#REF!</v>
      </c>
      <c r="KZ5" s="51" t="e">
        <f>IF(COLUMNS($Q$5:KZ5)=#REF!,1,IF(KY5=0,0,KY5+1))</f>
        <v>#REF!</v>
      </c>
      <c r="LA5" s="51" t="e">
        <f>IF(COLUMNS($Q$5:LA5)=#REF!,1,IF(KZ5=0,0,KZ5+1))</f>
        <v>#REF!</v>
      </c>
      <c r="LB5" s="51" t="e">
        <f>IF(COLUMNS($Q$5:LB5)=#REF!,1,IF(LA5=0,0,LA5+1))</f>
        <v>#REF!</v>
      </c>
      <c r="LC5" s="51" t="e">
        <f>IF(COLUMNS($Q$5:LC5)=#REF!,1,IF(LB5=0,0,LB5+1))</f>
        <v>#REF!</v>
      </c>
      <c r="LD5" s="51" t="e">
        <f>IF(COLUMNS($Q$5:LD5)=#REF!,1,IF(LC5=0,0,LC5+1))</f>
        <v>#REF!</v>
      </c>
      <c r="LE5" s="51" t="e">
        <f>IF(COLUMNS($Q$5:LE5)=#REF!,1,IF(LD5=0,0,LD5+1))</f>
        <v>#REF!</v>
      </c>
      <c r="LF5" s="51" t="e">
        <f>IF(COLUMNS($Q$5:LF5)=#REF!,1,IF(LE5=0,0,LE5+1))</f>
        <v>#REF!</v>
      </c>
      <c r="LG5" s="51" t="e">
        <f>IF(COLUMNS($Q$5:LG5)=#REF!,1,IF(LF5=0,0,LF5+1))</f>
        <v>#REF!</v>
      </c>
      <c r="LH5" s="51" t="e">
        <f>IF(COLUMNS($Q$5:LH5)=#REF!,1,IF(LG5=0,0,LG5+1))</f>
        <v>#REF!</v>
      </c>
      <c r="LI5" s="51" t="e">
        <f>IF(COLUMNS($Q$5:LI5)=#REF!,1,IF(LH5=0,0,LH5+1))</f>
        <v>#REF!</v>
      </c>
      <c r="LJ5" s="51" t="e">
        <f>IF(COLUMNS($Q$5:LJ5)=#REF!,1,IF(LI5=0,0,LI5+1))</f>
        <v>#REF!</v>
      </c>
      <c r="LK5" s="51" t="e">
        <f>IF(COLUMNS($Q$5:LK5)=#REF!,1,IF(LJ5=0,0,LJ5+1))</f>
        <v>#REF!</v>
      </c>
      <c r="LL5" s="51" t="e">
        <f>IF(COLUMNS($Q$5:LL5)=#REF!,1,IF(LK5=0,0,LK5+1))</f>
        <v>#REF!</v>
      </c>
      <c r="LM5" s="51" t="e">
        <f>IF(COLUMNS($Q$5:LM5)=#REF!,1,IF(LL5=0,0,LL5+1))</f>
        <v>#REF!</v>
      </c>
      <c r="LN5" s="51" t="e">
        <f>IF(COLUMNS($Q$5:LN5)=#REF!,1,IF(LM5=0,0,LM5+1))</f>
        <v>#REF!</v>
      </c>
      <c r="LO5" s="51" t="e">
        <f>IF(COLUMNS($Q$5:LO5)=#REF!,1,IF(LN5=0,0,LN5+1))</f>
        <v>#REF!</v>
      </c>
      <c r="LP5" s="51" t="e">
        <f>IF(COLUMNS($Q$5:LP5)=#REF!,1,IF(LO5=0,0,LO5+1))</f>
        <v>#REF!</v>
      </c>
      <c r="LQ5" s="51" t="e">
        <f>IF(COLUMNS($Q$5:LQ5)=#REF!,1,IF(LP5=0,0,LP5+1))</f>
        <v>#REF!</v>
      </c>
      <c r="LR5" s="51" t="e">
        <f>IF(COLUMNS($Q$5:LR5)=#REF!,1,IF(LQ5=0,0,LQ5+1))</f>
        <v>#REF!</v>
      </c>
      <c r="LS5" s="51" t="e">
        <f>IF(COLUMNS($Q$5:LS5)=#REF!,1,IF(LR5=0,0,LR5+1))</f>
        <v>#REF!</v>
      </c>
      <c r="LT5" s="51" t="e">
        <f>IF(COLUMNS($Q$5:LT5)=#REF!,1,IF(LS5=0,0,LS5+1))</f>
        <v>#REF!</v>
      </c>
      <c r="LU5" s="51" t="e">
        <f>IF(COLUMNS($Q$5:LU5)=#REF!,1,IF(LT5=0,0,LT5+1))</f>
        <v>#REF!</v>
      </c>
      <c r="LV5" s="51" t="e">
        <f>IF(COLUMNS($Q$5:LV5)=#REF!,1,IF(LU5=0,0,LU5+1))</f>
        <v>#REF!</v>
      </c>
      <c r="LW5" s="51" t="e">
        <f>IF(COLUMNS($Q$5:LW5)=#REF!,1,IF(LV5=0,0,LV5+1))</f>
        <v>#REF!</v>
      </c>
      <c r="LX5" s="51" t="e">
        <f>IF(COLUMNS($Q$5:LX5)=#REF!,1,IF(LW5=0,0,LW5+1))</f>
        <v>#REF!</v>
      </c>
      <c r="LY5" s="51" t="e">
        <f>IF(COLUMNS($Q$5:LY5)=#REF!,1,IF(LX5=0,0,LX5+1))</f>
        <v>#REF!</v>
      </c>
      <c r="LZ5" s="51" t="e">
        <f>IF(COLUMNS($Q$5:LZ5)=#REF!,1,IF(LY5=0,0,LY5+1))</f>
        <v>#REF!</v>
      </c>
      <c r="MA5" s="51" t="e">
        <f>IF(COLUMNS($Q$5:MA5)=#REF!,1,IF(LZ5=0,0,LZ5+1))</f>
        <v>#REF!</v>
      </c>
      <c r="MB5" s="51" t="e">
        <f>IF(COLUMNS($Q$5:MB5)=#REF!,1,IF(MA5=0,0,MA5+1))</f>
        <v>#REF!</v>
      </c>
      <c r="MC5" s="51" t="e">
        <f>IF(COLUMNS($Q$5:MC5)=#REF!,1,IF(MB5=0,0,MB5+1))</f>
        <v>#REF!</v>
      </c>
      <c r="MD5" s="51" t="e">
        <f>IF(COLUMNS($Q$5:MD5)=#REF!,1,IF(MC5=0,0,MC5+1))</f>
        <v>#REF!</v>
      </c>
      <c r="ME5" s="51" t="e">
        <f>IF(COLUMNS($Q$5:ME5)=#REF!,1,IF(MD5=0,0,MD5+1))</f>
        <v>#REF!</v>
      </c>
      <c r="MF5" s="51" t="e">
        <f>IF(COLUMNS($Q$5:MF5)=#REF!,1,IF(ME5=0,0,ME5+1))</f>
        <v>#REF!</v>
      </c>
      <c r="MG5" s="51" t="e">
        <f>IF(COLUMNS($Q$5:MG5)=#REF!,1,IF(MF5=0,0,MF5+1))</f>
        <v>#REF!</v>
      </c>
      <c r="MH5" s="51" t="e">
        <f>IF(COLUMNS($Q$5:MH5)=#REF!,1,IF(MG5=0,0,MG5+1))</f>
        <v>#REF!</v>
      </c>
      <c r="MI5" s="51" t="e">
        <f>IF(COLUMNS($Q$5:MI5)=#REF!,1,IF(MH5=0,0,MH5+1))</f>
        <v>#REF!</v>
      </c>
      <c r="MJ5" s="51" t="e">
        <f>IF(COLUMNS($Q$5:MJ5)=#REF!,1,IF(MI5=0,0,MI5+1))</f>
        <v>#REF!</v>
      </c>
      <c r="MK5" s="51" t="e">
        <f>IF(COLUMNS($Q$5:MK5)=#REF!,1,IF(MJ5=0,0,MJ5+1))</f>
        <v>#REF!</v>
      </c>
      <c r="ML5" s="51" t="e">
        <f>IF(COLUMNS($Q$5:ML5)=#REF!,1,IF(MK5=0,0,MK5+1))</f>
        <v>#REF!</v>
      </c>
      <c r="MM5" s="51" t="e">
        <f>IF(COLUMNS($Q$5:MM5)=#REF!,1,IF(ML5=0,0,ML5+1))</f>
        <v>#REF!</v>
      </c>
      <c r="MN5" s="51" t="e">
        <f>IF(COLUMNS($Q$5:MN5)=#REF!,1,IF(MM5=0,0,MM5+1))</f>
        <v>#REF!</v>
      </c>
      <c r="MO5" s="51" t="e">
        <f>IF(COLUMNS($Q$5:MO5)=#REF!,1,IF(MN5=0,0,MN5+1))</f>
        <v>#REF!</v>
      </c>
      <c r="MP5" s="51" t="e">
        <f>IF(COLUMNS($Q$5:MP5)=#REF!,1,IF(MO5=0,0,MO5+1))</f>
        <v>#REF!</v>
      </c>
      <c r="MQ5" s="51" t="e">
        <f>IF(COLUMNS($Q$5:MQ5)=#REF!,1,IF(MP5=0,0,MP5+1))</f>
        <v>#REF!</v>
      </c>
      <c r="MR5" s="51" t="e">
        <f>IF(COLUMNS($Q$5:MR5)=#REF!,1,IF(MQ5=0,0,MQ5+1))</f>
        <v>#REF!</v>
      </c>
      <c r="MS5" s="51" t="e">
        <f>IF(COLUMNS($Q$5:MS5)=#REF!,1,IF(MR5=0,0,MR5+1))</f>
        <v>#REF!</v>
      </c>
      <c r="MT5" s="51" t="e">
        <f>IF(COLUMNS($Q$5:MT5)=#REF!,1,IF(MS5=0,0,MS5+1))</f>
        <v>#REF!</v>
      </c>
      <c r="MU5" s="51" t="e">
        <f>IF(COLUMNS($Q$5:MU5)=#REF!,1,IF(MT5=0,0,MT5+1))</f>
        <v>#REF!</v>
      </c>
      <c r="MV5" s="51" t="e">
        <f>IF(COLUMNS($Q$5:MV5)=#REF!,1,IF(MU5=0,0,MU5+1))</f>
        <v>#REF!</v>
      </c>
      <c r="MW5" s="51" t="e">
        <f>IF(COLUMNS($Q$5:MW5)=#REF!,1,IF(MV5=0,0,MV5+1))</f>
        <v>#REF!</v>
      </c>
      <c r="MX5" s="51" t="e">
        <f>IF(COLUMNS($Q$5:MX5)=#REF!,1,IF(MW5=0,0,MW5+1))</f>
        <v>#REF!</v>
      </c>
      <c r="MY5" s="51" t="e">
        <f>IF(COLUMNS($Q$5:MY5)=#REF!,1,IF(MX5=0,0,MX5+1))</f>
        <v>#REF!</v>
      </c>
      <c r="MZ5" s="51" t="e">
        <f>IF(COLUMNS($Q$5:MZ5)=#REF!,1,IF(MY5=0,0,MY5+1))</f>
        <v>#REF!</v>
      </c>
      <c r="NA5" s="51" t="e">
        <f>IF(COLUMNS($Q$5:NA5)=#REF!,1,IF(MZ5=0,0,MZ5+1))</f>
        <v>#REF!</v>
      </c>
      <c r="NB5" s="51" t="e">
        <f>IF(COLUMNS($Q$5:NB5)=#REF!,1,IF(NA5=0,0,NA5+1))</f>
        <v>#REF!</v>
      </c>
      <c r="NC5" s="51" t="e">
        <f>IF(COLUMNS($Q$5:NC5)=#REF!,1,IF(NB5=0,0,NB5+1))</f>
        <v>#REF!</v>
      </c>
      <c r="ND5" s="51" t="e">
        <f>IF(COLUMNS($Q$5:ND5)=#REF!,1,IF(NC5=0,0,NC5+1))</f>
        <v>#REF!</v>
      </c>
      <c r="NE5" s="51" t="e">
        <f>IF(COLUMNS($Q$5:NE5)=#REF!,1,IF(ND5=0,0,ND5+1))</f>
        <v>#REF!</v>
      </c>
      <c r="NF5" s="51" t="e">
        <f>IF(COLUMNS($Q$5:NF5)=#REF!,1,IF(NE5=0,0,NE5+1))</f>
        <v>#REF!</v>
      </c>
      <c r="NG5" s="51" t="e">
        <f>IF(COLUMNS($Q$5:NG5)=#REF!,1,IF(NF5=0,0,NF5+1))</f>
        <v>#REF!</v>
      </c>
      <c r="NH5" s="51" t="e">
        <f>IF(COLUMNS($Q$5:NH5)=#REF!,1,IF(NG5=0,0,NG5+1))</f>
        <v>#REF!</v>
      </c>
      <c r="NI5" s="51" t="e">
        <f>IF(COLUMNS($Q$5:NI5)=#REF!,1,IF(NH5=0,0,NH5+1))</f>
        <v>#REF!</v>
      </c>
      <c r="NJ5" s="51" t="e">
        <f>IF(COLUMNS($Q$5:NJ5)=#REF!,1,IF(NI5=0,0,NI5+1))</f>
        <v>#REF!</v>
      </c>
      <c r="NK5" s="51" t="e">
        <f>IF(COLUMNS($Q$5:NK5)=#REF!,1,IF(NJ5=0,0,NJ5+1))</f>
        <v>#REF!</v>
      </c>
      <c r="NL5" s="51" t="e">
        <f>IF(COLUMNS($Q$5:NL5)=#REF!,1,IF(NK5=0,0,NK5+1))</f>
        <v>#REF!</v>
      </c>
      <c r="NM5" s="51" t="e">
        <f>IF(COLUMNS($Q$5:NM5)=#REF!,1,IF(NL5=0,0,NL5+1))</f>
        <v>#REF!</v>
      </c>
      <c r="NN5" s="51" t="e">
        <f>IF(COLUMNS($Q$5:NN5)=#REF!,1,IF(NM5=0,0,NM5+1))</f>
        <v>#REF!</v>
      </c>
      <c r="NO5" s="51" t="e">
        <f>IF(COLUMNS($Q$5:NO5)=#REF!,1,IF(NN5=0,0,NN5+1))</f>
        <v>#REF!</v>
      </c>
      <c r="NP5" s="51" t="e">
        <f>IF(COLUMNS($Q$5:NP5)=#REF!,1,IF(NO5=0,0,NO5+1))</f>
        <v>#REF!</v>
      </c>
      <c r="NQ5" s="51" t="e">
        <f>IF(COLUMNS($Q$5:NQ5)=#REF!,1,IF(NP5=0,0,NP5+1))</f>
        <v>#REF!</v>
      </c>
      <c r="NR5" s="51" t="e">
        <f>IF(COLUMNS($Q$5:NR5)=#REF!,1,IF(NQ5=0,0,NQ5+1))</f>
        <v>#REF!</v>
      </c>
      <c r="NS5" s="51" t="e">
        <f>IF(COLUMNS($Q$5:NS5)=#REF!,1,IF(NR5=0,0,NR5+1))</f>
        <v>#REF!</v>
      </c>
      <c r="NT5" s="51" t="e">
        <f>IF(COLUMNS($Q$5:NT5)=#REF!,1,IF(NS5=0,0,NS5+1))</f>
        <v>#REF!</v>
      </c>
      <c r="NU5" s="51" t="e">
        <f>IF(COLUMNS($Q$5:NU5)=#REF!,1,IF(NT5=0,0,NT5+1))</f>
        <v>#REF!</v>
      </c>
      <c r="NV5" s="51" t="e">
        <f>IF(COLUMNS($Q$5:NV5)=#REF!,1,IF(NU5=0,0,NU5+1))</f>
        <v>#REF!</v>
      </c>
      <c r="NW5" s="51" t="e">
        <f>IF(COLUMNS($Q$5:NW5)=#REF!,1,IF(NV5=0,0,NV5+1))</f>
        <v>#REF!</v>
      </c>
      <c r="NX5" s="51" t="e">
        <f>IF(COLUMNS($Q$5:NX5)=#REF!,1,IF(NW5=0,0,NW5+1))</f>
        <v>#REF!</v>
      </c>
      <c r="NY5" s="51" t="e">
        <f>IF(COLUMNS($Q$5:NY5)=#REF!,1,IF(NX5=0,0,NX5+1))</f>
        <v>#REF!</v>
      </c>
      <c r="NZ5" s="51" t="e">
        <f>IF(COLUMNS($Q$5:NZ5)=#REF!,1,IF(NY5=0,0,NY5+1))</f>
        <v>#REF!</v>
      </c>
      <c r="OA5" s="51" t="e">
        <f>IF(COLUMNS($Q$5:OA5)=#REF!,1,IF(NZ5=0,0,NZ5+1))</f>
        <v>#REF!</v>
      </c>
      <c r="OB5" s="51" t="e">
        <f>IF(COLUMNS($Q$5:OB5)=#REF!,1,IF(OA5=0,0,OA5+1))</f>
        <v>#REF!</v>
      </c>
      <c r="OC5" s="51" t="e">
        <f>IF(COLUMNS($Q$5:OC5)=#REF!,1,IF(OB5=0,0,OB5+1))</f>
        <v>#REF!</v>
      </c>
      <c r="OD5" s="51" t="e">
        <f>IF(COLUMNS($Q$5:OD5)=#REF!,1,IF(OC5=0,0,OC5+1))</f>
        <v>#REF!</v>
      </c>
      <c r="OE5" s="51" t="e">
        <f>IF(COLUMNS($Q$5:OE5)=#REF!,1,IF(OD5=0,0,OD5+1))</f>
        <v>#REF!</v>
      </c>
      <c r="OF5" s="51" t="e">
        <f>IF(COLUMNS($Q$5:OF5)=#REF!,1,IF(OE5=0,0,OE5+1))</f>
        <v>#REF!</v>
      </c>
      <c r="OG5" s="51" t="e">
        <f>IF(COLUMNS($Q$5:OG5)=#REF!,1,IF(OF5=0,0,OF5+1))</f>
        <v>#REF!</v>
      </c>
      <c r="OH5" s="51" t="e">
        <f>IF(COLUMNS($Q$5:OH5)=#REF!,1,IF(OG5=0,0,OG5+1))</f>
        <v>#REF!</v>
      </c>
      <c r="OI5" s="51" t="e">
        <f>IF(COLUMNS($Q$5:OI5)=#REF!,1,IF(OH5=0,0,OH5+1))</f>
        <v>#REF!</v>
      </c>
      <c r="OJ5" s="51" t="e">
        <f>IF(COLUMNS($Q$5:OJ5)=#REF!,1,IF(OI5=0,0,OI5+1))</f>
        <v>#REF!</v>
      </c>
      <c r="OK5" s="51" t="e">
        <f>IF(COLUMNS($Q$5:OK5)=#REF!,1,IF(OJ5=0,0,OJ5+1))</f>
        <v>#REF!</v>
      </c>
      <c r="OL5" s="51" t="e">
        <f>IF(COLUMNS($Q$5:OL5)=#REF!,1,IF(OK5=0,0,OK5+1))</f>
        <v>#REF!</v>
      </c>
      <c r="OM5" s="51" t="e">
        <f>IF(COLUMNS($Q$5:OM5)=#REF!,1,IF(OL5=0,0,OL5+1))</f>
        <v>#REF!</v>
      </c>
      <c r="ON5" s="51" t="e">
        <f>IF(COLUMNS($Q$5:ON5)=#REF!,1,IF(OM5=0,0,OM5+1))</f>
        <v>#REF!</v>
      </c>
      <c r="OO5" s="51" t="e">
        <f>IF(COLUMNS($Q$5:OO5)=#REF!,1,IF(ON5=0,0,ON5+1))</f>
        <v>#REF!</v>
      </c>
      <c r="OP5" s="51" t="e">
        <f>IF(COLUMNS($Q$5:OP5)=#REF!,1,IF(OO5=0,0,OO5+1))</f>
        <v>#REF!</v>
      </c>
      <c r="OQ5" s="51" t="e">
        <f>IF(COLUMNS($Q$5:OQ5)=#REF!,1,IF(OP5=0,0,OP5+1))</f>
        <v>#REF!</v>
      </c>
    </row>
    <row r="6" spans="1:443" s="49" customFormat="1" ht="15" hidden="1" outlineLevel="1" x14ac:dyDescent="0.3">
      <c r="D6" s="50"/>
      <c r="H6" s="50"/>
      <c r="M6" s="49" t="s">
        <v>109</v>
      </c>
      <c r="Q6" s="49" t="e">
        <f>+IF(SUM($Q$7:Q7)=0,1,0)</f>
        <v>#REF!</v>
      </c>
      <c r="R6" s="49" t="e">
        <f>+IF(SUM($Q$7:R7)=0,1,0)</f>
        <v>#REF!</v>
      </c>
      <c r="S6" s="49" t="e">
        <f>+IF(SUM($Q$7:S7)=0,1,0)</f>
        <v>#REF!</v>
      </c>
      <c r="T6" s="49" t="e">
        <f>+IF(SUM($Q$7:T7)=0,1,0)</f>
        <v>#REF!</v>
      </c>
      <c r="U6" s="49" t="e">
        <f>+IF(SUM($Q$7:U7)=0,1,0)</f>
        <v>#REF!</v>
      </c>
      <c r="V6" s="49" t="e">
        <f>+IF(SUM($Q$7:V7)=0,1,0)</f>
        <v>#REF!</v>
      </c>
      <c r="W6" s="49" t="e">
        <f>+IF(SUM($Q$7:W7)=0,1,0)</f>
        <v>#REF!</v>
      </c>
      <c r="X6" s="49" t="e">
        <f>+IF(SUM($Q$7:X7)=0,1,0)</f>
        <v>#REF!</v>
      </c>
      <c r="Y6" s="49" t="e">
        <f>+IF(SUM($Q$7:Y7)=0,1,0)</f>
        <v>#REF!</v>
      </c>
      <c r="Z6" s="49" t="e">
        <f>+IF(SUM($Q$7:Z7)=0,1,0)</f>
        <v>#REF!</v>
      </c>
      <c r="AA6" s="49" t="e">
        <f>+IF(SUM($Q$7:AA7)=0,1,0)</f>
        <v>#REF!</v>
      </c>
      <c r="AB6" s="49" t="e">
        <f>+IF(SUM($Q$7:AB7)=0,1,0)</f>
        <v>#REF!</v>
      </c>
      <c r="AC6" s="49" t="e">
        <f>+IF(SUM($Q$7:AC7)=0,1,0)</f>
        <v>#REF!</v>
      </c>
      <c r="AD6" s="49" t="e">
        <f>+IF(SUM($Q$7:AD7)=0,1,0)</f>
        <v>#REF!</v>
      </c>
      <c r="AE6" s="49" t="e">
        <f>+IF(SUM($Q$7:AE7)=0,1,0)</f>
        <v>#REF!</v>
      </c>
      <c r="AF6" s="49" t="e">
        <f>+IF(SUM($Q$7:AF7)=0,1,0)</f>
        <v>#REF!</v>
      </c>
      <c r="AG6" s="49" t="e">
        <f>+IF(SUM($Q$7:AG7)=0,1,0)</f>
        <v>#REF!</v>
      </c>
      <c r="AH6" s="49" t="e">
        <f>+IF(SUM($Q$7:AH7)=0,1,0)</f>
        <v>#REF!</v>
      </c>
      <c r="AI6" s="49" t="e">
        <f>+IF(SUM($Q$7:AI7)=0,1,0)</f>
        <v>#REF!</v>
      </c>
      <c r="AJ6" s="49" t="e">
        <f>+IF(SUM($Q$7:AJ7)=0,1,0)</f>
        <v>#REF!</v>
      </c>
      <c r="AK6" s="49" t="e">
        <f>+IF(SUM($Q$7:AK7)=0,1,0)</f>
        <v>#REF!</v>
      </c>
      <c r="AL6" s="49" t="e">
        <f>+IF(SUM($Q$7:AL7)=0,1,0)</f>
        <v>#REF!</v>
      </c>
      <c r="AM6" s="49" t="e">
        <f>+IF(SUM($Q$7:AM7)=0,1,0)</f>
        <v>#REF!</v>
      </c>
      <c r="AN6" s="49" t="e">
        <f>+IF(SUM($Q$7:AN7)=0,1,0)</f>
        <v>#REF!</v>
      </c>
      <c r="AO6" s="49" t="e">
        <f>+IF(SUM($Q$7:AO7)=0,1,0)</f>
        <v>#REF!</v>
      </c>
      <c r="AP6" s="49" t="e">
        <f>+IF(SUM($Q$7:AP7)=0,1,0)</f>
        <v>#REF!</v>
      </c>
      <c r="AQ6" s="49" t="e">
        <f>+IF(SUM($Q$7:AQ7)=0,1,0)</f>
        <v>#REF!</v>
      </c>
      <c r="AR6" s="49" t="e">
        <f>+IF(SUM($Q$7:AR7)=0,1,0)</f>
        <v>#REF!</v>
      </c>
      <c r="AS6" s="49" t="e">
        <f>+IF(SUM($Q$7:AS7)=0,1,0)</f>
        <v>#REF!</v>
      </c>
      <c r="AT6" s="49" t="e">
        <f>+IF(SUM($Q$7:AT7)=0,1,0)</f>
        <v>#REF!</v>
      </c>
      <c r="AU6" s="49" t="e">
        <f>+IF(SUM($Q$7:AU7)=0,1,0)</f>
        <v>#REF!</v>
      </c>
      <c r="AV6" s="49" t="e">
        <f>+IF(SUM($Q$7:AV7)=0,1,0)</f>
        <v>#REF!</v>
      </c>
      <c r="AW6" s="49" t="e">
        <f>+IF(SUM($Q$7:AW7)=0,1,0)</f>
        <v>#REF!</v>
      </c>
      <c r="AX6" s="49" t="e">
        <f>+IF(SUM($Q$7:AX7)=0,1,0)</f>
        <v>#REF!</v>
      </c>
      <c r="AY6" s="49" t="e">
        <f>+IF(SUM($Q$7:AY7)=0,1,0)</f>
        <v>#REF!</v>
      </c>
      <c r="AZ6" s="49" t="e">
        <f>+IF(SUM($Q$7:AZ7)=0,1,0)</f>
        <v>#REF!</v>
      </c>
      <c r="BA6" s="49" t="e">
        <f>+IF(SUM($Q$7:BA7)=0,1,0)</f>
        <v>#REF!</v>
      </c>
      <c r="BB6" s="49" t="e">
        <f>+IF(SUM($Q$7:BB7)=0,1,0)</f>
        <v>#REF!</v>
      </c>
      <c r="BC6" s="49" t="e">
        <f>+IF(SUM($Q$7:BC7)=0,1,0)</f>
        <v>#REF!</v>
      </c>
      <c r="BD6" s="49" t="e">
        <f>+IF(SUM($Q$7:BD7)=0,1,0)</f>
        <v>#REF!</v>
      </c>
      <c r="BE6" s="49" t="e">
        <f>+IF(SUM($Q$7:BE7)=0,1,0)</f>
        <v>#REF!</v>
      </c>
      <c r="BF6" s="49" t="e">
        <f>+IF(SUM($Q$7:BF7)=0,1,0)</f>
        <v>#REF!</v>
      </c>
      <c r="BG6" s="49" t="e">
        <f>+IF(SUM($Q$7:BG7)=0,1,0)</f>
        <v>#REF!</v>
      </c>
      <c r="BH6" s="49" t="e">
        <f>+IF(SUM($Q$7:BH7)=0,1,0)</f>
        <v>#REF!</v>
      </c>
      <c r="BI6" s="49" t="e">
        <f>+IF(SUM($Q$7:BI7)=0,1,0)</f>
        <v>#REF!</v>
      </c>
      <c r="BJ6" s="49" t="e">
        <f>+IF(SUM($Q$7:BJ7)=0,1,0)</f>
        <v>#REF!</v>
      </c>
      <c r="BK6" s="49" t="e">
        <f>+IF(SUM($Q$7:BK7)=0,1,0)</f>
        <v>#REF!</v>
      </c>
      <c r="BL6" s="49" t="e">
        <f>+IF(SUM($Q$7:BL7)=0,1,0)</f>
        <v>#REF!</v>
      </c>
      <c r="BM6" s="49" t="e">
        <f>+IF(SUM($Q$7:BM7)=0,1,0)</f>
        <v>#REF!</v>
      </c>
      <c r="BN6" s="49" t="e">
        <f>+IF(SUM($Q$7:BN7)=0,1,0)</f>
        <v>#REF!</v>
      </c>
      <c r="BO6" s="49" t="e">
        <f>+IF(SUM($Q$7:BO7)=0,1,0)</f>
        <v>#REF!</v>
      </c>
      <c r="BP6" s="49" t="e">
        <f>+IF(SUM($Q$7:BP7)=0,1,0)</f>
        <v>#REF!</v>
      </c>
      <c r="BQ6" s="49" t="e">
        <f>+IF(SUM($Q$7:BQ7)=0,1,0)</f>
        <v>#REF!</v>
      </c>
      <c r="BR6" s="49" t="e">
        <f>+IF(SUM($Q$7:BR7)=0,1,0)</f>
        <v>#REF!</v>
      </c>
      <c r="BS6" s="49" t="e">
        <f>+IF(SUM($Q$7:BS7)=0,1,0)</f>
        <v>#REF!</v>
      </c>
      <c r="BT6" s="49" t="e">
        <f>+IF(SUM($Q$7:BT7)=0,1,0)</f>
        <v>#REF!</v>
      </c>
      <c r="BU6" s="49" t="e">
        <f>+IF(SUM($Q$7:BU7)=0,1,0)</f>
        <v>#REF!</v>
      </c>
      <c r="BV6" s="49" t="e">
        <f>+IF(SUM($Q$7:BV7)=0,1,0)</f>
        <v>#REF!</v>
      </c>
      <c r="BW6" s="49" t="e">
        <f>+IF(SUM($Q$7:BW7)=0,1,0)</f>
        <v>#REF!</v>
      </c>
      <c r="BX6" s="49" t="e">
        <f>+IF(SUM($Q$7:BX7)=0,1,0)</f>
        <v>#REF!</v>
      </c>
      <c r="BY6" s="49" t="e">
        <f>+IF(SUM($Q$7:BY7)=0,1,0)</f>
        <v>#REF!</v>
      </c>
      <c r="BZ6" s="49" t="e">
        <f>+IF(SUM($Q$7:BZ7)=0,1,0)</f>
        <v>#REF!</v>
      </c>
      <c r="CA6" s="49" t="e">
        <f>+IF(SUM($Q$7:CA7)=0,1,0)</f>
        <v>#REF!</v>
      </c>
      <c r="CB6" s="49" t="e">
        <f>+IF(SUM($Q$7:CB7)=0,1,0)</f>
        <v>#REF!</v>
      </c>
      <c r="CC6" s="49" t="e">
        <f>+IF(SUM($Q$7:CC7)=0,1,0)</f>
        <v>#REF!</v>
      </c>
      <c r="CD6" s="49" t="e">
        <f>+IF(SUM($Q$7:CD7)=0,1,0)</f>
        <v>#REF!</v>
      </c>
      <c r="CE6" s="49" t="e">
        <f>+IF(SUM($Q$7:CE7)=0,1,0)</f>
        <v>#REF!</v>
      </c>
      <c r="CF6" s="49" t="e">
        <f>+IF(SUM($Q$7:CF7)=0,1,0)</f>
        <v>#REF!</v>
      </c>
      <c r="CG6" s="49" t="e">
        <f>+IF(SUM($Q$7:CG7)=0,1,0)</f>
        <v>#REF!</v>
      </c>
      <c r="CH6" s="49" t="e">
        <f>+IF(SUM($Q$7:CH7)=0,1,0)</f>
        <v>#REF!</v>
      </c>
      <c r="CI6" s="49" t="e">
        <f>+IF(SUM($Q$7:CI7)=0,1,0)</f>
        <v>#REF!</v>
      </c>
      <c r="CJ6" s="49" t="e">
        <f>+IF(SUM($Q$7:CJ7)=0,1,0)</f>
        <v>#REF!</v>
      </c>
      <c r="CK6" s="49" t="e">
        <f>+IF(SUM($Q$7:CK7)=0,1,0)</f>
        <v>#REF!</v>
      </c>
      <c r="CL6" s="49" t="e">
        <f>+IF(SUM($Q$7:CL7)=0,1,0)</f>
        <v>#REF!</v>
      </c>
      <c r="CM6" s="49" t="e">
        <f>+IF(SUM($Q$7:CM7)=0,1,0)</f>
        <v>#REF!</v>
      </c>
      <c r="CN6" s="49" t="e">
        <f>+IF(SUM($Q$7:CN7)=0,1,0)</f>
        <v>#REF!</v>
      </c>
      <c r="CO6" s="49" t="e">
        <f>+IF(SUM($Q$7:CO7)=0,1,0)</f>
        <v>#REF!</v>
      </c>
      <c r="CP6" s="49" t="e">
        <f>+IF(SUM($Q$7:CP7)=0,1,0)</f>
        <v>#REF!</v>
      </c>
      <c r="CQ6" s="49" t="e">
        <f>+IF(SUM($Q$7:CQ7)=0,1,0)</f>
        <v>#REF!</v>
      </c>
      <c r="CR6" s="49" t="e">
        <f>+IF(SUM($Q$7:CR7)=0,1,0)</f>
        <v>#REF!</v>
      </c>
      <c r="CS6" s="49" t="e">
        <f>+IF(SUM($Q$7:CS7)=0,1,0)</f>
        <v>#REF!</v>
      </c>
      <c r="CT6" s="49" t="e">
        <f>+IF(SUM($Q$7:CT7)=0,1,0)</f>
        <v>#REF!</v>
      </c>
      <c r="CU6" s="49" t="e">
        <f>+IF(SUM($Q$7:CU7)=0,1,0)</f>
        <v>#REF!</v>
      </c>
      <c r="CV6" s="49" t="e">
        <f>+IF(SUM($Q$7:CV7)=0,1,0)</f>
        <v>#REF!</v>
      </c>
      <c r="CW6" s="49" t="e">
        <f>+IF(SUM($Q$7:CW7)=0,1,0)</f>
        <v>#REF!</v>
      </c>
      <c r="CX6" s="49" t="e">
        <f>+IF(SUM($Q$7:CX7)=0,1,0)</f>
        <v>#REF!</v>
      </c>
      <c r="CY6" s="49" t="e">
        <f>+IF(SUM($Q$7:CY7)=0,1,0)</f>
        <v>#REF!</v>
      </c>
      <c r="CZ6" s="49" t="e">
        <f>+IF(SUM($Q$7:CZ7)=0,1,0)</f>
        <v>#REF!</v>
      </c>
      <c r="DA6" s="49" t="e">
        <f>+IF(SUM($Q$7:DA7)=0,1,0)</f>
        <v>#REF!</v>
      </c>
      <c r="DB6" s="49" t="e">
        <f>+IF(SUM($Q$7:DB7)=0,1,0)</f>
        <v>#REF!</v>
      </c>
      <c r="DC6" s="49" t="e">
        <f>+IF(SUM($Q$7:DC7)=0,1,0)</f>
        <v>#REF!</v>
      </c>
      <c r="DD6" s="49" t="e">
        <f>+IF(SUM($Q$7:DD7)=0,1,0)</f>
        <v>#REF!</v>
      </c>
      <c r="DE6" s="49" t="e">
        <f>+IF(SUM($Q$7:DE7)=0,1,0)</f>
        <v>#REF!</v>
      </c>
      <c r="DF6" s="49" t="e">
        <f>+IF(SUM($Q$7:DF7)=0,1,0)</f>
        <v>#REF!</v>
      </c>
      <c r="DG6" s="49" t="e">
        <f>+IF(SUM($Q$7:DG7)=0,1,0)</f>
        <v>#REF!</v>
      </c>
      <c r="DH6" s="49" t="e">
        <f>+IF(SUM($Q$7:DH7)=0,1,0)</f>
        <v>#REF!</v>
      </c>
      <c r="DI6" s="49" t="e">
        <f>+IF(SUM($Q$7:DI7)=0,1,0)</f>
        <v>#REF!</v>
      </c>
      <c r="DJ6" s="49" t="e">
        <f>+IF(SUM($Q$7:DJ7)=0,1,0)</f>
        <v>#REF!</v>
      </c>
      <c r="DK6" s="49" t="e">
        <f>+IF(SUM($Q$7:DK7)=0,1,0)</f>
        <v>#REF!</v>
      </c>
      <c r="DL6" s="49" t="e">
        <f>+IF(SUM($Q$7:DL7)=0,1,0)</f>
        <v>#REF!</v>
      </c>
      <c r="DM6" s="49" t="e">
        <f>+IF(SUM($Q$7:DM7)=0,1,0)</f>
        <v>#REF!</v>
      </c>
      <c r="DN6" s="49" t="e">
        <f>+IF(SUM($Q$7:DN7)=0,1,0)</f>
        <v>#REF!</v>
      </c>
      <c r="DO6" s="49" t="e">
        <f>+IF(SUM($Q$7:DO7)=0,1,0)</f>
        <v>#REF!</v>
      </c>
      <c r="DP6" s="49" t="e">
        <f>+IF(SUM($Q$7:DP7)=0,1,0)</f>
        <v>#REF!</v>
      </c>
      <c r="DQ6" s="49" t="e">
        <f>+IF(SUM($Q$7:DQ7)=0,1,0)</f>
        <v>#REF!</v>
      </c>
      <c r="DR6" s="49" t="e">
        <f>+IF(SUM($Q$7:DR7)=0,1,0)</f>
        <v>#REF!</v>
      </c>
      <c r="DS6" s="49" t="e">
        <f>+IF(SUM($Q$7:DS7)=0,1,0)</f>
        <v>#REF!</v>
      </c>
      <c r="DT6" s="49" t="e">
        <f>+IF(SUM($Q$7:DT7)=0,1,0)</f>
        <v>#REF!</v>
      </c>
      <c r="DU6" s="49" t="e">
        <f>+IF(SUM($Q$7:DU7)=0,1,0)</f>
        <v>#REF!</v>
      </c>
      <c r="DV6" s="49" t="e">
        <f>+IF(SUM($Q$7:DV7)=0,1,0)</f>
        <v>#REF!</v>
      </c>
      <c r="DW6" s="49" t="e">
        <f>+IF(SUM($Q$7:DW7)=0,1,0)</f>
        <v>#REF!</v>
      </c>
      <c r="DX6" s="49" t="e">
        <f>+IF(SUM($Q$7:DX7)=0,1,0)</f>
        <v>#REF!</v>
      </c>
      <c r="DY6" s="49" t="e">
        <f>+IF(SUM($Q$7:DY7)=0,1,0)</f>
        <v>#REF!</v>
      </c>
      <c r="DZ6" s="49" t="e">
        <f>+IF(SUM($Q$7:DZ7)=0,1,0)</f>
        <v>#REF!</v>
      </c>
      <c r="EA6" s="49" t="e">
        <f>+IF(SUM($Q$7:EA7)=0,1,0)</f>
        <v>#REF!</v>
      </c>
      <c r="EB6" s="49" t="e">
        <f>+IF(SUM($Q$7:EB7)=0,1,0)</f>
        <v>#REF!</v>
      </c>
      <c r="EC6" s="49" t="e">
        <f>+IF(SUM($Q$7:EC7)=0,1,0)</f>
        <v>#REF!</v>
      </c>
      <c r="ED6" s="49" t="e">
        <f>+IF(SUM($Q$7:ED7)=0,1,0)</f>
        <v>#REF!</v>
      </c>
      <c r="EE6" s="49" t="e">
        <f>+IF(SUM($Q$7:EE7)=0,1,0)</f>
        <v>#REF!</v>
      </c>
      <c r="EF6" s="49" t="e">
        <f>+IF(SUM($Q$7:EF7)=0,1,0)</f>
        <v>#REF!</v>
      </c>
      <c r="EG6" s="49" t="e">
        <f>+IF(SUM($Q$7:EG7)=0,1,0)</f>
        <v>#REF!</v>
      </c>
      <c r="EH6" s="49" t="e">
        <f>+IF(SUM($Q$7:EH7)=0,1,0)</f>
        <v>#REF!</v>
      </c>
      <c r="EI6" s="49" t="e">
        <f>+IF(SUM($Q$7:EI7)=0,1,0)</f>
        <v>#REF!</v>
      </c>
      <c r="EJ6" s="49" t="e">
        <f>+IF(SUM($Q$7:EJ7)=0,1,0)</f>
        <v>#REF!</v>
      </c>
      <c r="EK6" s="49" t="e">
        <f>+IF(SUM($Q$7:EK7)=0,1,0)</f>
        <v>#REF!</v>
      </c>
      <c r="EL6" s="49" t="e">
        <f>+IF(SUM($Q$7:EL7)=0,1,0)</f>
        <v>#REF!</v>
      </c>
      <c r="EM6" s="49" t="e">
        <f>+IF(SUM($Q$7:EM7)=0,1,0)</f>
        <v>#REF!</v>
      </c>
      <c r="EN6" s="49" t="e">
        <f>+IF(SUM($Q$7:EN7)=0,1,0)</f>
        <v>#REF!</v>
      </c>
      <c r="EO6" s="49" t="e">
        <f>+IF(SUM($Q$7:EO7)=0,1,0)</f>
        <v>#REF!</v>
      </c>
      <c r="EP6" s="49" t="e">
        <f>+IF(SUM($Q$7:EP7)=0,1,0)</f>
        <v>#REF!</v>
      </c>
      <c r="EQ6" s="49" t="e">
        <f>+IF(SUM($Q$7:EQ7)=0,1,0)</f>
        <v>#REF!</v>
      </c>
      <c r="ER6" s="49" t="e">
        <f>+IF(SUM($Q$7:ER7)=0,1,0)</f>
        <v>#REF!</v>
      </c>
      <c r="ES6" s="49" t="e">
        <f>+IF(SUM($Q$7:ES7)=0,1,0)</f>
        <v>#REF!</v>
      </c>
      <c r="ET6" s="49" t="e">
        <f>+IF(SUM($Q$7:ET7)=0,1,0)</f>
        <v>#REF!</v>
      </c>
      <c r="EU6" s="49" t="e">
        <f>+IF(SUM($Q$7:EU7)=0,1,0)</f>
        <v>#REF!</v>
      </c>
      <c r="EV6" s="49" t="e">
        <f>+IF(SUM($Q$7:EV7)=0,1,0)</f>
        <v>#REF!</v>
      </c>
      <c r="EW6" s="49" t="e">
        <f>+IF(SUM($Q$7:EW7)=0,1,0)</f>
        <v>#REF!</v>
      </c>
      <c r="EX6" s="49" t="e">
        <f>+IF(SUM($Q$7:EX7)=0,1,0)</f>
        <v>#REF!</v>
      </c>
      <c r="EY6" s="49" t="e">
        <f>+IF(SUM($Q$7:EY7)=0,1,0)</f>
        <v>#REF!</v>
      </c>
      <c r="EZ6" s="49" t="e">
        <f>+IF(SUM($Q$7:EZ7)=0,1,0)</f>
        <v>#REF!</v>
      </c>
      <c r="FA6" s="49" t="e">
        <f>+IF(SUM($Q$7:FA7)=0,1,0)</f>
        <v>#REF!</v>
      </c>
      <c r="FB6" s="49" t="e">
        <f>+IF(SUM($Q$7:FB7)=0,1,0)</f>
        <v>#REF!</v>
      </c>
      <c r="FC6" s="49" t="e">
        <f>+IF(SUM($Q$7:FC7)=0,1,0)</f>
        <v>#REF!</v>
      </c>
      <c r="FD6" s="49" t="e">
        <f>+IF(SUM($Q$7:FD7)=0,1,0)</f>
        <v>#REF!</v>
      </c>
      <c r="FE6" s="49" t="e">
        <f>+IF(SUM($Q$7:FE7)=0,1,0)</f>
        <v>#REF!</v>
      </c>
      <c r="FF6" s="49" t="e">
        <f>+IF(SUM($Q$7:FF7)=0,1,0)</f>
        <v>#REF!</v>
      </c>
      <c r="FG6" s="49" t="e">
        <f>+IF(SUM($Q$7:FG7)=0,1,0)</f>
        <v>#REF!</v>
      </c>
      <c r="FH6" s="49" t="e">
        <f>+IF(SUM($Q$7:FH7)=0,1,0)</f>
        <v>#REF!</v>
      </c>
      <c r="FI6" s="49" t="e">
        <f>+IF(SUM($Q$7:FI7)=0,1,0)</f>
        <v>#REF!</v>
      </c>
      <c r="FJ6" s="49" t="e">
        <f>+IF(SUM($Q$7:FJ7)=0,1,0)</f>
        <v>#REF!</v>
      </c>
      <c r="FK6" s="49" t="e">
        <f>+IF(SUM($Q$7:FK7)=0,1,0)</f>
        <v>#REF!</v>
      </c>
      <c r="FL6" s="49" t="e">
        <f>+IF(SUM($Q$7:FL7)=0,1,0)</f>
        <v>#REF!</v>
      </c>
      <c r="FM6" s="49" t="e">
        <f>+IF(SUM($Q$7:FM7)=0,1,0)</f>
        <v>#REF!</v>
      </c>
      <c r="FN6" s="49" t="e">
        <f>+IF(SUM($Q$7:FN7)=0,1,0)</f>
        <v>#REF!</v>
      </c>
      <c r="FO6" s="49" t="e">
        <f>+IF(SUM($Q$7:FO7)=0,1,0)</f>
        <v>#REF!</v>
      </c>
      <c r="FP6" s="49" t="e">
        <f>+IF(SUM($Q$7:FP7)=0,1,0)</f>
        <v>#REF!</v>
      </c>
      <c r="FQ6" s="49" t="e">
        <f>+IF(SUM($Q$7:FQ7)=0,1,0)</f>
        <v>#REF!</v>
      </c>
      <c r="FR6" s="49" t="e">
        <f>+IF(SUM($Q$7:FR7)=0,1,0)</f>
        <v>#REF!</v>
      </c>
      <c r="FS6" s="49" t="e">
        <f>+IF(SUM($Q$7:FS7)=0,1,0)</f>
        <v>#REF!</v>
      </c>
      <c r="FT6" s="49" t="e">
        <f>+IF(SUM($Q$7:FT7)=0,1,0)</f>
        <v>#REF!</v>
      </c>
      <c r="FU6" s="49" t="e">
        <f>+IF(SUM($Q$7:FU7)=0,1,0)</f>
        <v>#REF!</v>
      </c>
      <c r="FV6" s="49" t="e">
        <f>+IF(SUM($Q$7:FV7)=0,1,0)</f>
        <v>#REF!</v>
      </c>
      <c r="FW6" s="49" t="e">
        <f>+IF(SUM($Q$7:FW7)=0,1,0)</f>
        <v>#REF!</v>
      </c>
      <c r="FX6" s="49" t="e">
        <f>+IF(SUM($Q$7:FX7)=0,1,0)</f>
        <v>#REF!</v>
      </c>
      <c r="FY6" s="49" t="e">
        <f>+IF(SUM($Q$7:FY7)=0,1,0)</f>
        <v>#REF!</v>
      </c>
      <c r="FZ6" s="49" t="e">
        <f>+IF(SUM($Q$7:FZ7)=0,1,0)</f>
        <v>#REF!</v>
      </c>
      <c r="GA6" s="49" t="e">
        <f>+IF(SUM($Q$7:GA7)=0,1,0)</f>
        <v>#REF!</v>
      </c>
      <c r="GB6" s="49" t="e">
        <f>+IF(SUM($Q$7:GB7)=0,1,0)</f>
        <v>#REF!</v>
      </c>
      <c r="GC6" s="49" t="e">
        <f>+IF(SUM($Q$7:GC7)=0,1,0)</f>
        <v>#REF!</v>
      </c>
      <c r="GD6" s="49" t="e">
        <f>+IF(SUM($Q$7:GD7)=0,1,0)</f>
        <v>#REF!</v>
      </c>
      <c r="GE6" s="49" t="e">
        <f>+IF(SUM($Q$7:GE7)=0,1,0)</f>
        <v>#REF!</v>
      </c>
      <c r="GF6" s="49" t="e">
        <f>+IF(SUM($Q$7:GF7)=0,1,0)</f>
        <v>#REF!</v>
      </c>
      <c r="GG6" s="49" t="e">
        <f>+IF(SUM($Q$7:GG7)=0,1,0)</f>
        <v>#REF!</v>
      </c>
      <c r="GH6" s="49" t="e">
        <f>+IF(SUM($Q$7:GH7)=0,1,0)</f>
        <v>#REF!</v>
      </c>
      <c r="GI6" s="49" t="e">
        <f>+IF(SUM($Q$7:GI7)=0,1,0)</f>
        <v>#REF!</v>
      </c>
      <c r="GJ6" s="49" t="e">
        <f>+IF(SUM($Q$7:GJ7)=0,1,0)</f>
        <v>#REF!</v>
      </c>
      <c r="GK6" s="49" t="e">
        <f>+IF(SUM($Q$7:GK7)=0,1,0)</f>
        <v>#REF!</v>
      </c>
      <c r="GL6" s="49" t="e">
        <f>+IF(SUM($Q$7:GL7)=0,1,0)</f>
        <v>#REF!</v>
      </c>
      <c r="GM6" s="49" t="e">
        <f>+IF(SUM($Q$7:GM7)=0,1,0)</f>
        <v>#REF!</v>
      </c>
      <c r="GN6" s="49" t="e">
        <f>+IF(SUM($Q$7:GN7)=0,1,0)</f>
        <v>#REF!</v>
      </c>
      <c r="GO6" s="49" t="e">
        <f>+IF(SUM($Q$7:GO7)=0,1,0)</f>
        <v>#REF!</v>
      </c>
      <c r="GP6" s="49" t="e">
        <f>+IF(SUM($Q$7:GP7)=0,1,0)</f>
        <v>#REF!</v>
      </c>
      <c r="GQ6" s="49" t="e">
        <f>+IF(SUM($Q$7:GQ7)=0,1,0)</f>
        <v>#REF!</v>
      </c>
      <c r="GR6" s="49" t="e">
        <f>+IF(SUM($Q$7:GR7)=0,1,0)</f>
        <v>#REF!</v>
      </c>
      <c r="GS6" s="49" t="e">
        <f>+IF(SUM($Q$7:GS7)=0,1,0)</f>
        <v>#REF!</v>
      </c>
      <c r="GT6" s="49" t="e">
        <f>+IF(SUM($Q$7:GT7)=0,1,0)</f>
        <v>#REF!</v>
      </c>
      <c r="GU6" s="49" t="e">
        <f>+IF(SUM($Q$7:GU7)=0,1,0)</f>
        <v>#REF!</v>
      </c>
      <c r="GV6" s="49" t="e">
        <f>+IF(SUM($Q$7:GV7)=0,1,0)</f>
        <v>#REF!</v>
      </c>
      <c r="GW6" s="49" t="e">
        <f>+IF(SUM($Q$7:GW7)=0,1,0)</f>
        <v>#REF!</v>
      </c>
      <c r="GX6" s="49" t="e">
        <f>+IF(SUM($Q$7:GX7)=0,1,0)</f>
        <v>#REF!</v>
      </c>
      <c r="GY6" s="49" t="e">
        <f>+IF(SUM($Q$7:GY7)=0,1,0)</f>
        <v>#REF!</v>
      </c>
      <c r="GZ6" s="49" t="e">
        <f>+IF(SUM($Q$7:GZ7)=0,1,0)</f>
        <v>#REF!</v>
      </c>
      <c r="HA6" s="49" t="e">
        <f>+IF(SUM($Q$7:HA7)=0,1,0)</f>
        <v>#REF!</v>
      </c>
      <c r="HB6" s="49" t="e">
        <f>+IF(SUM($Q$7:HB7)=0,1,0)</f>
        <v>#REF!</v>
      </c>
      <c r="HC6" s="49" t="e">
        <f>+IF(SUM($Q$7:HC7)=0,1,0)</f>
        <v>#REF!</v>
      </c>
      <c r="HD6" s="49" t="e">
        <f>+IF(SUM($Q$7:HD7)=0,1,0)</f>
        <v>#REF!</v>
      </c>
      <c r="HE6" s="49" t="e">
        <f>+IF(SUM($Q$7:HE7)=0,1,0)</f>
        <v>#REF!</v>
      </c>
      <c r="HF6" s="49" t="e">
        <f>+IF(SUM($Q$7:HF7)=0,1,0)</f>
        <v>#REF!</v>
      </c>
      <c r="HG6" s="49" t="e">
        <f>+IF(SUM($Q$7:HG7)=0,1,0)</f>
        <v>#REF!</v>
      </c>
      <c r="HH6" s="49" t="e">
        <f>+IF(SUM($Q$7:HH7)=0,1,0)</f>
        <v>#REF!</v>
      </c>
      <c r="HI6" s="49" t="e">
        <f>+IF(SUM($Q$7:HI7)=0,1,0)</f>
        <v>#REF!</v>
      </c>
      <c r="HJ6" s="49" t="e">
        <f>+IF(SUM($Q$7:HJ7)=0,1,0)</f>
        <v>#REF!</v>
      </c>
      <c r="HK6" s="49" t="e">
        <f>+IF(SUM($Q$7:HK7)=0,1,0)</f>
        <v>#REF!</v>
      </c>
      <c r="HL6" s="49" t="e">
        <f>+IF(SUM($Q$7:HL7)=0,1,0)</f>
        <v>#REF!</v>
      </c>
      <c r="HM6" s="49" t="e">
        <f>+IF(SUM($Q$7:HM7)=0,1,0)</f>
        <v>#REF!</v>
      </c>
      <c r="HN6" s="49" t="e">
        <f>+IF(SUM($Q$7:HN7)=0,1,0)</f>
        <v>#REF!</v>
      </c>
      <c r="HO6" s="49" t="e">
        <f>+IF(SUM($Q$7:HO7)=0,1,0)</f>
        <v>#REF!</v>
      </c>
      <c r="HP6" s="49" t="e">
        <f>+IF(SUM($Q$7:HP7)=0,1,0)</f>
        <v>#REF!</v>
      </c>
      <c r="HQ6" s="49" t="e">
        <f>+IF(SUM($Q$7:HQ7)=0,1,0)</f>
        <v>#REF!</v>
      </c>
      <c r="HR6" s="49" t="e">
        <f>+IF(SUM($Q$7:HR7)=0,1,0)</f>
        <v>#REF!</v>
      </c>
      <c r="HS6" s="49" t="e">
        <f>+IF(SUM($Q$7:HS7)=0,1,0)</f>
        <v>#REF!</v>
      </c>
      <c r="HT6" s="49" t="e">
        <f>+IF(SUM($Q$7:HT7)=0,1,0)</f>
        <v>#REF!</v>
      </c>
      <c r="HU6" s="49" t="e">
        <f>+IF(SUM($Q$7:HU7)=0,1,0)</f>
        <v>#REF!</v>
      </c>
      <c r="HV6" s="49" t="e">
        <f>+IF(SUM($Q$7:HV7)=0,1,0)</f>
        <v>#REF!</v>
      </c>
      <c r="HW6" s="49" t="e">
        <f>+IF(SUM($Q$7:HW7)=0,1,0)</f>
        <v>#REF!</v>
      </c>
      <c r="HX6" s="49" t="e">
        <f>+IF(SUM($Q$7:HX7)=0,1,0)</f>
        <v>#REF!</v>
      </c>
      <c r="HY6" s="49" t="e">
        <f>+IF(SUM($Q$7:HY7)=0,1,0)</f>
        <v>#REF!</v>
      </c>
      <c r="HZ6" s="49" t="e">
        <f>+IF(SUM($Q$7:HZ7)=0,1,0)</f>
        <v>#REF!</v>
      </c>
      <c r="IA6" s="49" t="e">
        <f>+IF(SUM($Q$7:IA7)=0,1,0)</f>
        <v>#REF!</v>
      </c>
      <c r="IB6" s="49" t="e">
        <f>+IF(SUM($Q$7:IB7)=0,1,0)</f>
        <v>#REF!</v>
      </c>
      <c r="IC6" s="49" t="e">
        <f>+IF(SUM($Q$7:IC7)=0,1,0)</f>
        <v>#REF!</v>
      </c>
      <c r="ID6" s="49" t="e">
        <f>+IF(SUM($Q$7:ID7)=0,1,0)</f>
        <v>#REF!</v>
      </c>
      <c r="IE6" s="49" t="e">
        <f>+IF(SUM($Q$7:IE7)=0,1,0)</f>
        <v>#REF!</v>
      </c>
      <c r="IF6" s="49" t="e">
        <f>+IF(SUM($Q$7:IF7)=0,1,0)</f>
        <v>#REF!</v>
      </c>
      <c r="IG6" s="49" t="e">
        <f>+IF(SUM($Q$7:IG7)=0,1,0)</f>
        <v>#REF!</v>
      </c>
      <c r="IH6" s="49" t="e">
        <f>+IF(SUM($Q$7:IH7)=0,1,0)</f>
        <v>#REF!</v>
      </c>
      <c r="II6" s="49" t="e">
        <f>+IF(SUM($Q$7:II7)=0,1,0)</f>
        <v>#REF!</v>
      </c>
      <c r="IJ6" s="49" t="e">
        <f>+IF(SUM($Q$7:IJ7)=0,1,0)</f>
        <v>#REF!</v>
      </c>
      <c r="IK6" s="49" t="e">
        <f>+IF(SUM($Q$7:IK7)=0,1,0)</f>
        <v>#REF!</v>
      </c>
      <c r="IL6" s="49" t="e">
        <f>+IF(SUM($Q$7:IL7)=0,1,0)</f>
        <v>#REF!</v>
      </c>
      <c r="IM6" s="49" t="e">
        <f>+IF(SUM($Q$7:IM7)=0,1,0)</f>
        <v>#REF!</v>
      </c>
      <c r="IN6" s="49" t="e">
        <f>+IF(SUM($Q$7:IN7)=0,1,0)</f>
        <v>#REF!</v>
      </c>
      <c r="IO6" s="49" t="e">
        <f>+IF(SUM($Q$7:IO7)=0,1,0)</f>
        <v>#REF!</v>
      </c>
      <c r="IP6" s="49" t="e">
        <f>+IF(SUM($Q$7:IP7)=0,1,0)</f>
        <v>#REF!</v>
      </c>
      <c r="IQ6" s="49" t="e">
        <f>+IF(SUM($Q$7:IQ7)=0,1,0)</f>
        <v>#REF!</v>
      </c>
      <c r="IR6" s="49" t="e">
        <f>+IF(SUM($Q$7:IR7)=0,1,0)</f>
        <v>#REF!</v>
      </c>
      <c r="IS6" s="49" t="e">
        <f>+IF(SUM($Q$7:IS7)=0,1,0)</f>
        <v>#REF!</v>
      </c>
      <c r="IT6" s="49" t="e">
        <f>+IF(SUM($Q$7:IT7)=0,1,0)</f>
        <v>#REF!</v>
      </c>
      <c r="IU6" s="49" t="e">
        <f>+IF(SUM($Q$7:IU7)=0,1,0)</f>
        <v>#REF!</v>
      </c>
      <c r="IV6" s="49" t="e">
        <f>+IF(SUM($Q$7:IV7)=0,1,0)</f>
        <v>#REF!</v>
      </c>
      <c r="IW6" s="49" t="e">
        <f>+IF(SUM($Q$7:IW7)=0,1,0)</f>
        <v>#REF!</v>
      </c>
      <c r="IX6" s="49" t="e">
        <f>+IF(SUM($Q$7:IX7)=0,1,0)</f>
        <v>#REF!</v>
      </c>
      <c r="IY6" s="49" t="e">
        <f>+IF(SUM($Q$7:IY7)=0,1,0)</f>
        <v>#REF!</v>
      </c>
      <c r="IZ6" s="49" t="e">
        <f>+IF(SUM($Q$7:IZ7)=0,1,0)</f>
        <v>#REF!</v>
      </c>
      <c r="JA6" s="49" t="e">
        <f>+IF(SUM($Q$7:JA7)=0,1,0)</f>
        <v>#REF!</v>
      </c>
      <c r="JB6" s="49" t="e">
        <f>+IF(SUM($Q$7:JB7)=0,1,0)</f>
        <v>#REF!</v>
      </c>
      <c r="JC6" s="49" t="e">
        <f>+IF(SUM($Q$7:JC7)=0,1,0)</f>
        <v>#REF!</v>
      </c>
      <c r="JD6" s="49" t="e">
        <f>+IF(SUM($Q$7:JD7)=0,1,0)</f>
        <v>#REF!</v>
      </c>
      <c r="JE6" s="49" t="e">
        <f>+IF(SUM($Q$7:JE7)=0,1,0)</f>
        <v>#REF!</v>
      </c>
      <c r="JF6" s="49" t="e">
        <f>+IF(SUM($Q$7:JF7)=0,1,0)</f>
        <v>#REF!</v>
      </c>
      <c r="JG6" s="49" t="e">
        <f>+IF(SUM($Q$7:JG7)=0,1,0)</f>
        <v>#REF!</v>
      </c>
      <c r="JH6" s="49" t="e">
        <f>+IF(SUM($Q$7:JH7)=0,1,0)</f>
        <v>#REF!</v>
      </c>
      <c r="JI6" s="49" t="e">
        <f>+IF(SUM($Q$7:JI7)=0,1,0)</f>
        <v>#REF!</v>
      </c>
      <c r="JJ6" s="49" t="e">
        <f>+IF(SUM($Q$7:JJ7)=0,1,0)</f>
        <v>#REF!</v>
      </c>
      <c r="JK6" s="49" t="e">
        <f>+IF(SUM($Q$7:JK7)=0,1,0)</f>
        <v>#REF!</v>
      </c>
      <c r="JL6" s="49" t="e">
        <f>+IF(SUM($Q$7:JL7)=0,1,0)</f>
        <v>#REF!</v>
      </c>
      <c r="JM6" s="49" t="e">
        <f>+IF(SUM($Q$7:JM7)=0,1,0)</f>
        <v>#REF!</v>
      </c>
      <c r="JN6" s="49" t="e">
        <f>+IF(SUM($Q$7:JN7)=0,1,0)</f>
        <v>#REF!</v>
      </c>
      <c r="JO6" s="49" t="e">
        <f>+IF(SUM($Q$7:JO7)=0,1,0)</f>
        <v>#REF!</v>
      </c>
      <c r="JP6" s="49" t="e">
        <f>+IF(SUM($Q$7:JP7)=0,1,0)</f>
        <v>#REF!</v>
      </c>
      <c r="JQ6" s="49" t="e">
        <f>+IF(SUM($Q$7:JQ7)=0,1,0)</f>
        <v>#REF!</v>
      </c>
      <c r="JR6" s="49" t="e">
        <f>+IF(SUM($Q$7:JR7)=0,1,0)</f>
        <v>#REF!</v>
      </c>
      <c r="JS6" s="49" t="e">
        <f>+IF(SUM($Q$7:JS7)=0,1,0)</f>
        <v>#REF!</v>
      </c>
      <c r="JT6" s="49" t="e">
        <f>+IF(SUM($Q$7:JT7)=0,1,0)</f>
        <v>#REF!</v>
      </c>
      <c r="JU6" s="49" t="e">
        <f>+IF(SUM($Q$7:JU7)=0,1,0)</f>
        <v>#REF!</v>
      </c>
      <c r="JV6" s="49" t="e">
        <f>+IF(SUM($Q$7:JV7)=0,1,0)</f>
        <v>#REF!</v>
      </c>
      <c r="JW6" s="49" t="e">
        <f>+IF(SUM($Q$7:JW7)=0,1,0)</f>
        <v>#REF!</v>
      </c>
      <c r="JX6" s="49" t="e">
        <f>+IF(SUM($Q$7:JX7)=0,1,0)</f>
        <v>#REF!</v>
      </c>
      <c r="JY6" s="49" t="e">
        <f>+IF(SUM($Q$7:JY7)=0,1,0)</f>
        <v>#REF!</v>
      </c>
      <c r="JZ6" s="49" t="e">
        <f>+IF(SUM($Q$7:JZ7)=0,1,0)</f>
        <v>#REF!</v>
      </c>
      <c r="KA6" s="49" t="e">
        <f>+IF(SUM($Q$7:KA7)=0,1,0)</f>
        <v>#REF!</v>
      </c>
      <c r="KB6" s="49" t="e">
        <f>+IF(SUM($Q$7:KB7)=0,1,0)</f>
        <v>#REF!</v>
      </c>
      <c r="KC6" s="49" t="e">
        <f>+IF(SUM($Q$7:KC7)=0,1,0)</f>
        <v>#REF!</v>
      </c>
      <c r="KD6" s="49" t="e">
        <f>+IF(SUM($Q$7:KD7)=0,1,0)</f>
        <v>#REF!</v>
      </c>
      <c r="KE6" s="49" t="e">
        <f>+IF(SUM($Q$7:KE7)=0,1,0)</f>
        <v>#REF!</v>
      </c>
      <c r="KF6" s="49" t="e">
        <f>+IF(SUM($Q$7:KF7)=0,1,0)</f>
        <v>#REF!</v>
      </c>
      <c r="KG6" s="49" t="e">
        <f>+IF(SUM($Q$7:KG7)=0,1,0)</f>
        <v>#REF!</v>
      </c>
      <c r="KH6" s="49" t="e">
        <f>+IF(SUM($Q$7:KH7)=0,1,0)</f>
        <v>#REF!</v>
      </c>
      <c r="KI6" s="49" t="e">
        <f>+IF(SUM($Q$7:KI7)=0,1,0)</f>
        <v>#REF!</v>
      </c>
      <c r="KJ6" s="49" t="e">
        <f>+IF(SUM($Q$7:KJ7)=0,1,0)</f>
        <v>#REF!</v>
      </c>
      <c r="KK6" s="49" t="e">
        <f>+IF(SUM($Q$7:KK7)=0,1,0)</f>
        <v>#REF!</v>
      </c>
      <c r="KL6" s="49" t="e">
        <f>+IF(SUM($Q$7:KL7)=0,1,0)</f>
        <v>#REF!</v>
      </c>
      <c r="KM6" s="49" t="e">
        <f>+IF(SUM($Q$7:KM7)=0,1,0)</f>
        <v>#REF!</v>
      </c>
      <c r="KN6" s="49" t="e">
        <f>+IF(SUM($Q$7:KN7)=0,1,0)</f>
        <v>#REF!</v>
      </c>
      <c r="KO6" s="49" t="e">
        <f>+IF(SUM($Q$7:KO7)=0,1,0)</f>
        <v>#REF!</v>
      </c>
      <c r="KP6" s="49" t="e">
        <f>+IF(SUM($Q$7:KP7)=0,1,0)</f>
        <v>#REF!</v>
      </c>
      <c r="KQ6" s="49" t="e">
        <f>+IF(SUM($Q$7:KQ7)=0,1,0)</f>
        <v>#REF!</v>
      </c>
      <c r="KR6" s="49" t="e">
        <f>+IF(SUM($Q$7:KR7)=0,1,0)</f>
        <v>#REF!</v>
      </c>
      <c r="KS6" s="49" t="e">
        <f>+IF(SUM($Q$7:KS7)=0,1,0)</f>
        <v>#REF!</v>
      </c>
      <c r="KT6" s="49" t="e">
        <f>+IF(SUM($Q$7:KT7)=0,1,0)</f>
        <v>#REF!</v>
      </c>
      <c r="KU6" s="49" t="e">
        <f>+IF(SUM($Q$7:KU7)=0,1,0)</f>
        <v>#REF!</v>
      </c>
      <c r="KV6" s="49" t="e">
        <f>+IF(SUM($Q$7:KV7)=0,1,0)</f>
        <v>#REF!</v>
      </c>
      <c r="KW6" s="49" t="e">
        <f>+IF(SUM($Q$7:KW7)=0,1,0)</f>
        <v>#REF!</v>
      </c>
      <c r="KX6" s="49" t="e">
        <f>+IF(SUM($Q$7:KX7)=0,1,0)</f>
        <v>#REF!</v>
      </c>
      <c r="KY6" s="49" t="e">
        <f>+IF(SUM($Q$7:KY7)=0,1,0)</f>
        <v>#REF!</v>
      </c>
      <c r="KZ6" s="49" t="e">
        <f>+IF(SUM($Q$7:KZ7)=0,1,0)</f>
        <v>#REF!</v>
      </c>
      <c r="LA6" s="49" t="e">
        <f>+IF(SUM($Q$7:LA7)=0,1,0)</f>
        <v>#REF!</v>
      </c>
      <c r="LB6" s="49" t="e">
        <f>+IF(SUM($Q$7:LB7)=0,1,0)</f>
        <v>#REF!</v>
      </c>
      <c r="LC6" s="49" t="e">
        <f>+IF(SUM($Q$7:LC7)=0,1,0)</f>
        <v>#REF!</v>
      </c>
      <c r="LD6" s="49" t="e">
        <f>+IF(SUM($Q$7:LD7)=0,1,0)</f>
        <v>#REF!</v>
      </c>
      <c r="LE6" s="49" t="e">
        <f>+IF(SUM($Q$7:LE7)=0,1,0)</f>
        <v>#REF!</v>
      </c>
      <c r="LF6" s="49" t="e">
        <f>+IF(SUM($Q$7:LF7)=0,1,0)</f>
        <v>#REF!</v>
      </c>
      <c r="LG6" s="49" t="e">
        <f>+IF(SUM($Q$7:LG7)=0,1,0)</f>
        <v>#REF!</v>
      </c>
      <c r="LH6" s="49" t="e">
        <f>+IF(SUM($Q$7:LH7)=0,1,0)</f>
        <v>#REF!</v>
      </c>
      <c r="LI6" s="49" t="e">
        <f>+IF(SUM($Q$7:LI7)=0,1,0)</f>
        <v>#REF!</v>
      </c>
      <c r="LJ6" s="49" t="e">
        <f>+IF(SUM($Q$7:LJ7)=0,1,0)</f>
        <v>#REF!</v>
      </c>
      <c r="LK6" s="49" t="e">
        <f>+IF(SUM($Q$7:LK7)=0,1,0)</f>
        <v>#REF!</v>
      </c>
      <c r="LL6" s="49" t="e">
        <f>+IF(SUM($Q$7:LL7)=0,1,0)</f>
        <v>#REF!</v>
      </c>
      <c r="LM6" s="49" t="e">
        <f>+IF(SUM($Q$7:LM7)=0,1,0)</f>
        <v>#REF!</v>
      </c>
      <c r="LN6" s="49" t="e">
        <f>+IF(SUM($Q$7:LN7)=0,1,0)</f>
        <v>#REF!</v>
      </c>
      <c r="LO6" s="49" t="e">
        <f>+IF(SUM($Q$7:LO7)=0,1,0)</f>
        <v>#REF!</v>
      </c>
      <c r="LP6" s="49" t="e">
        <f>+IF(SUM($Q$7:LP7)=0,1,0)</f>
        <v>#REF!</v>
      </c>
      <c r="LQ6" s="49" t="e">
        <f>+IF(SUM($Q$7:LQ7)=0,1,0)</f>
        <v>#REF!</v>
      </c>
      <c r="LR6" s="49" t="e">
        <f>+IF(SUM($Q$7:LR7)=0,1,0)</f>
        <v>#REF!</v>
      </c>
      <c r="LS6" s="49" t="e">
        <f>+IF(SUM($Q$7:LS7)=0,1,0)</f>
        <v>#REF!</v>
      </c>
      <c r="LT6" s="49" t="e">
        <f>+IF(SUM($Q$7:LT7)=0,1,0)</f>
        <v>#REF!</v>
      </c>
      <c r="LU6" s="49" t="e">
        <f>+IF(SUM($Q$7:LU7)=0,1,0)</f>
        <v>#REF!</v>
      </c>
      <c r="LV6" s="49" t="e">
        <f>+IF(SUM($Q$7:LV7)=0,1,0)</f>
        <v>#REF!</v>
      </c>
      <c r="LW6" s="49" t="e">
        <f>+IF(SUM($Q$7:LW7)=0,1,0)</f>
        <v>#REF!</v>
      </c>
      <c r="LX6" s="49" t="e">
        <f>+IF(SUM($Q$7:LX7)=0,1,0)</f>
        <v>#REF!</v>
      </c>
      <c r="LY6" s="49" t="e">
        <f>+IF(SUM($Q$7:LY7)=0,1,0)</f>
        <v>#REF!</v>
      </c>
      <c r="LZ6" s="49" t="e">
        <f>+IF(SUM($Q$7:LZ7)=0,1,0)</f>
        <v>#REF!</v>
      </c>
      <c r="MA6" s="49" t="e">
        <f>+IF(SUM($Q$7:MA7)=0,1,0)</f>
        <v>#REF!</v>
      </c>
      <c r="MB6" s="49" t="e">
        <f>+IF(SUM($Q$7:MB7)=0,1,0)</f>
        <v>#REF!</v>
      </c>
      <c r="MC6" s="49" t="e">
        <f>+IF(SUM($Q$7:MC7)=0,1,0)</f>
        <v>#REF!</v>
      </c>
      <c r="MD6" s="49" t="e">
        <f>+IF(SUM($Q$7:MD7)=0,1,0)</f>
        <v>#REF!</v>
      </c>
      <c r="ME6" s="49" t="e">
        <f>+IF(SUM($Q$7:ME7)=0,1,0)</f>
        <v>#REF!</v>
      </c>
      <c r="MF6" s="49" t="e">
        <f>+IF(SUM($Q$7:MF7)=0,1,0)</f>
        <v>#REF!</v>
      </c>
      <c r="MG6" s="49" t="e">
        <f>+IF(SUM($Q$7:MG7)=0,1,0)</f>
        <v>#REF!</v>
      </c>
      <c r="MH6" s="49" t="e">
        <f>+IF(SUM($Q$7:MH7)=0,1,0)</f>
        <v>#REF!</v>
      </c>
      <c r="MI6" s="49" t="e">
        <f>+IF(SUM($Q$7:MI7)=0,1,0)</f>
        <v>#REF!</v>
      </c>
      <c r="MJ6" s="49" t="e">
        <f>+IF(SUM($Q$7:MJ7)=0,1,0)</f>
        <v>#REF!</v>
      </c>
      <c r="MK6" s="49" t="e">
        <f>+IF(SUM($Q$7:MK7)=0,1,0)</f>
        <v>#REF!</v>
      </c>
      <c r="ML6" s="49" t="e">
        <f>+IF(SUM($Q$7:ML7)=0,1,0)</f>
        <v>#REF!</v>
      </c>
      <c r="MM6" s="49" t="e">
        <f>+IF(SUM($Q$7:MM7)=0,1,0)</f>
        <v>#REF!</v>
      </c>
      <c r="MN6" s="49" t="e">
        <f>+IF(SUM($Q$7:MN7)=0,1,0)</f>
        <v>#REF!</v>
      </c>
      <c r="MO6" s="49" t="e">
        <f>+IF(SUM($Q$7:MO7)=0,1,0)</f>
        <v>#REF!</v>
      </c>
      <c r="MP6" s="49" t="e">
        <f>+IF(SUM($Q$7:MP7)=0,1,0)</f>
        <v>#REF!</v>
      </c>
      <c r="MQ6" s="49" t="e">
        <f>+IF(SUM($Q$7:MQ7)=0,1,0)</f>
        <v>#REF!</v>
      </c>
      <c r="MR6" s="49" t="e">
        <f>+IF(SUM($Q$7:MR7)=0,1,0)</f>
        <v>#REF!</v>
      </c>
      <c r="MS6" s="49" t="e">
        <f>+IF(SUM($Q$7:MS7)=0,1,0)</f>
        <v>#REF!</v>
      </c>
      <c r="MT6" s="49" t="e">
        <f>+IF(SUM($Q$7:MT7)=0,1,0)</f>
        <v>#REF!</v>
      </c>
      <c r="MU6" s="49" t="e">
        <f>+IF(SUM($Q$7:MU7)=0,1,0)</f>
        <v>#REF!</v>
      </c>
      <c r="MV6" s="49" t="e">
        <f>+IF(SUM($Q$7:MV7)=0,1,0)</f>
        <v>#REF!</v>
      </c>
      <c r="MW6" s="49" t="e">
        <f>+IF(SUM($Q$7:MW7)=0,1,0)</f>
        <v>#REF!</v>
      </c>
      <c r="MX6" s="49" t="e">
        <f>+IF(SUM($Q$7:MX7)=0,1,0)</f>
        <v>#REF!</v>
      </c>
      <c r="MY6" s="49" t="e">
        <f>+IF(SUM($Q$7:MY7)=0,1,0)</f>
        <v>#REF!</v>
      </c>
      <c r="MZ6" s="49" t="e">
        <f>+IF(SUM($Q$7:MZ7)=0,1,0)</f>
        <v>#REF!</v>
      </c>
      <c r="NA6" s="49" t="e">
        <f>+IF(SUM($Q$7:NA7)=0,1,0)</f>
        <v>#REF!</v>
      </c>
      <c r="NB6" s="49" t="e">
        <f>+IF(SUM($Q$7:NB7)=0,1,0)</f>
        <v>#REF!</v>
      </c>
      <c r="NC6" s="49" t="e">
        <f>+IF(SUM($Q$7:NC7)=0,1,0)</f>
        <v>#REF!</v>
      </c>
      <c r="ND6" s="49" t="e">
        <f>+IF(SUM($Q$7:ND7)=0,1,0)</f>
        <v>#REF!</v>
      </c>
      <c r="NE6" s="49" t="e">
        <f>+IF(SUM($Q$7:NE7)=0,1,0)</f>
        <v>#REF!</v>
      </c>
      <c r="NF6" s="49" t="e">
        <f>+IF(SUM($Q$7:NF7)=0,1,0)</f>
        <v>#REF!</v>
      </c>
      <c r="NG6" s="49" t="e">
        <f>+IF(SUM($Q$7:NG7)=0,1,0)</f>
        <v>#REF!</v>
      </c>
      <c r="NH6" s="49" t="e">
        <f>+IF(SUM($Q$7:NH7)=0,1,0)</f>
        <v>#REF!</v>
      </c>
      <c r="NI6" s="49" t="e">
        <f>+IF(SUM($Q$7:NI7)=0,1,0)</f>
        <v>#REF!</v>
      </c>
      <c r="NJ6" s="49" t="e">
        <f>+IF(SUM($Q$7:NJ7)=0,1,0)</f>
        <v>#REF!</v>
      </c>
      <c r="NK6" s="49" t="e">
        <f>+IF(SUM($Q$7:NK7)=0,1,0)</f>
        <v>#REF!</v>
      </c>
      <c r="NL6" s="49" t="e">
        <f>+IF(SUM($Q$7:NL7)=0,1,0)</f>
        <v>#REF!</v>
      </c>
      <c r="NM6" s="49" t="e">
        <f>+IF(SUM($Q$7:NM7)=0,1,0)</f>
        <v>#REF!</v>
      </c>
      <c r="NN6" s="49" t="e">
        <f>+IF(SUM($Q$7:NN7)=0,1,0)</f>
        <v>#REF!</v>
      </c>
      <c r="NO6" s="49" t="e">
        <f>+IF(SUM($Q$7:NO7)=0,1,0)</f>
        <v>#REF!</v>
      </c>
      <c r="NP6" s="49" t="e">
        <f>+IF(SUM($Q$7:NP7)=0,1,0)</f>
        <v>#REF!</v>
      </c>
      <c r="NQ6" s="49" t="e">
        <f>+IF(SUM($Q$7:NQ7)=0,1,0)</f>
        <v>#REF!</v>
      </c>
      <c r="NR6" s="49" t="e">
        <f>+IF(SUM($Q$7:NR7)=0,1,0)</f>
        <v>#REF!</v>
      </c>
      <c r="NS6" s="49" t="e">
        <f>+IF(SUM($Q$7:NS7)=0,1,0)</f>
        <v>#REF!</v>
      </c>
      <c r="NT6" s="49" t="e">
        <f>+IF(SUM($Q$7:NT7)=0,1,0)</f>
        <v>#REF!</v>
      </c>
      <c r="NU6" s="49" t="e">
        <f>+IF(SUM($Q$7:NU7)=0,1,0)</f>
        <v>#REF!</v>
      </c>
      <c r="NV6" s="49" t="e">
        <f>+IF(SUM($Q$7:NV7)=0,1,0)</f>
        <v>#REF!</v>
      </c>
      <c r="NW6" s="49" t="e">
        <f>+IF(SUM($Q$7:NW7)=0,1,0)</f>
        <v>#REF!</v>
      </c>
      <c r="NX6" s="49" t="e">
        <f>+IF(SUM($Q$7:NX7)=0,1,0)</f>
        <v>#REF!</v>
      </c>
      <c r="NY6" s="49" t="e">
        <f>+IF(SUM($Q$7:NY7)=0,1,0)</f>
        <v>#REF!</v>
      </c>
      <c r="NZ6" s="49" t="e">
        <f>+IF(SUM($Q$7:NZ7)=0,1,0)</f>
        <v>#REF!</v>
      </c>
      <c r="OA6" s="49" t="e">
        <f>+IF(SUM($Q$7:OA7)=0,1,0)</f>
        <v>#REF!</v>
      </c>
      <c r="OB6" s="49" t="e">
        <f>+IF(SUM($Q$7:OB7)=0,1,0)</f>
        <v>#REF!</v>
      </c>
      <c r="OC6" s="49" t="e">
        <f>+IF(SUM($Q$7:OC7)=0,1,0)</f>
        <v>#REF!</v>
      </c>
      <c r="OD6" s="49" t="e">
        <f>+IF(SUM($Q$7:OD7)=0,1,0)</f>
        <v>#REF!</v>
      </c>
      <c r="OE6" s="49" t="e">
        <f>+IF(SUM($Q$7:OE7)=0,1,0)</f>
        <v>#REF!</v>
      </c>
      <c r="OF6" s="49" t="e">
        <f>+IF(SUM($Q$7:OF7)=0,1,0)</f>
        <v>#REF!</v>
      </c>
      <c r="OG6" s="49" t="e">
        <f>+IF(SUM($Q$7:OG7)=0,1,0)</f>
        <v>#REF!</v>
      </c>
      <c r="OH6" s="49" t="e">
        <f>+IF(SUM($Q$7:OH7)=0,1,0)</f>
        <v>#REF!</v>
      </c>
      <c r="OI6" s="49" t="e">
        <f>+IF(SUM($Q$7:OI7)=0,1,0)</f>
        <v>#REF!</v>
      </c>
      <c r="OJ6" s="49" t="e">
        <f>+IF(SUM($Q$7:OJ7)=0,1,0)</f>
        <v>#REF!</v>
      </c>
      <c r="OK6" s="49" t="e">
        <f>+IF(SUM($Q$7:OK7)=0,1,0)</f>
        <v>#REF!</v>
      </c>
      <c r="OL6" s="49" t="e">
        <f>+IF(SUM($Q$7:OL7)=0,1,0)</f>
        <v>#REF!</v>
      </c>
      <c r="OM6" s="49" t="e">
        <f>+IF(SUM($Q$7:OM7)=0,1,0)</f>
        <v>#REF!</v>
      </c>
      <c r="ON6" s="49" t="e">
        <f>+IF(SUM($Q$7:ON7)=0,1,0)</f>
        <v>#REF!</v>
      </c>
      <c r="OO6" s="49" t="e">
        <f>+IF(SUM($Q$7:OO7)=0,1,0)</f>
        <v>#REF!</v>
      </c>
      <c r="OP6" s="49" t="e">
        <f>+IF(SUM($Q$7:OP7)=0,1,0)</f>
        <v>#REF!</v>
      </c>
      <c r="OQ6" s="49" t="e">
        <f>+IF(SUM($Q$7:OQ7)=0,1,0)</f>
        <v>#REF!</v>
      </c>
    </row>
    <row r="7" spans="1:443" s="49" customFormat="1" ht="15" hidden="1" outlineLevel="1" x14ac:dyDescent="0.3">
      <c r="D7" s="50"/>
      <c r="H7" s="50"/>
      <c r="M7" s="49" t="s">
        <v>107</v>
      </c>
      <c r="O7" s="50"/>
      <c r="Q7" s="51" t="e">
        <f>IF(COLUMNS($Q7:Q7)=#REF!,1,0)</f>
        <v>#REF!</v>
      </c>
      <c r="R7" s="51" t="e">
        <f>IF(COLUMNS($Q7:R7)=#REF!,1,0)</f>
        <v>#REF!</v>
      </c>
      <c r="S7" s="51" t="e">
        <f>IF(COLUMNS($Q7:S7)=#REF!,1,0)</f>
        <v>#REF!</v>
      </c>
      <c r="T7" s="51" t="e">
        <f>IF(COLUMNS($Q7:T7)=#REF!,1,0)</f>
        <v>#REF!</v>
      </c>
      <c r="U7" s="51" t="e">
        <f>IF(COLUMNS($Q7:U7)=#REF!,1,0)</f>
        <v>#REF!</v>
      </c>
      <c r="V7" s="51" t="e">
        <f>IF(COLUMNS($Q7:V7)=#REF!,1,0)</f>
        <v>#REF!</v>
      </c>
      <c r="W7" s="51" t="e">
        <f>IF(COLUMNS($Q7:W7)=#REF!,1,0)</f>
        <v>#REF!</v>
      </c>
      <c r="X7" s="51" t="e">
        <f>IF(COLUMNS($Q7:X7)=#REF!,1,0)</f>
        <v>#REF!</v>
      </c>
      <c r="Y7" s="51" t="e">
        <f>IF(COLUMNS($Q7:Y7)=#REF!,1,0)</f>
        <v>#REF!</v>
      </c>
      <c r="Z7" s="51" t="e">
        <f>IF(COLUMNS($Q7:Z7)=#REF!,1,0)</f>
        <v>#REF!</v>
      </c>
      <c r="AA7" s="51" t="e">
        <f>IF(COLUMNS($Q7:AA7)=#REF!,1,0)</f>
        <v>#REF!</v>
      </c>
      <c r="AB7" s="51" t="e">
        <f>IF(COLUMNS($Q7:AB7)=#REF!,1,0)</f>
        <v>#REF!</v>
      </c>
      <c r="AC7" s="51" t="e">
        <f>IF(COLUMNS($Q7:AC7)=#REF!,1,0)</f>
        <v>#REF!</v>
      </c>
      <c r="AD7" s="51" t="e">
        <f>IF(COLUMNS($Q7:AD7)=#REF!,1,0)</f>
        <v>#REF!</v>
      </c>
      <c r="AE7" s="51" t="e">
        <f>IF(COLUMNS($Q7:AE7)=#REF!,1,0)</f>
        <v>#REF!</v>
      </c>
      <c r="AF7" s="51" t="e">
        <f>IF(COLUMNS($Q7:AF7)=#REF!,1,0)</f>
        <v>#REF!</v>
      </c>
      <c r="AG7" s="51" t="e">
        <f>IF(COLUMNS($Q7:AG7)=#REF!,1,0)</f>
        <v>#REF!</v>
      </c>
      <c r="AH7" s="51" t="e">
        <f>IF(COLUMNS($Q7:AH7)=#REF!,1,0)</f>
        <v>#REF!</v>
      </c>
      <c r="AI7" s="51" t="e">
        <f>IF(COLUMNS($Q7:AI7)=#REF!,1,0)</f>
        <v>#REF!</v>
      </c>
      <c r="AJ7" s="51" t="e">
        <f>IF(COLUMNS($Q7:AJ7)=#REF!,1,0)</f>
        <v>#REF!</v>
      </c>
      <c r="AK7" s="51" t="e">
        <f>IF(COLUMNS($Q7:AK7)=#REF!,1,0)</f>
        <v>#REF!</v>
      </c>
      <c r="AL7" s="51" t="e">
        <f>IF(COLUMNS($Q7:AL7)=#REF!,1,0)</f>
        <v>#REF!</v>
      </c>
      <c r="AM7" s="51" t="e">
        <f>IF(COLUMNS($Q7:AM7)=#REF!,1,0)</f>
        <v>#REF!</v>
      </c>
      <c r="AN7" s="51" t="e">
        <f>IF(COLUMNS($Q7:AN7)=#REF!,1,0)</f>
        <v>#REF!</v>
      </c>
      <c r="AO7" s="51" t="e">
        <f>IF(COLUMNS($Q7:AO7)=#REF!,1,0)</f>
        <v>#REF!</v>
      </c>
      <c r="AP7" s="51" t="e">
        <f>IF(COLUMNS($Q7:AP7)=#REF!,1,0)</f>
        <v>#REF!</v>
      </c>
      <c r="AQ7" s="51" t="e">
        <f>IF(COLUMNS($Q7:AQ7)=#REF!,1,0)</f>
        <v>#REF!</v>
      </c>
      <c r="AR7" s="51" t="e">
        <f>IF(COLUMNS($Q7:AR7)=#REF!,1,0)</f>
        <v>#REF!</v>
      </c>
      <c r="AS7" s="51" t="e">
        <f>IF(COLUMNS($Q7:AS7)=#REF!,1,0)</f>
        <v>#REF!</v>
      </c>
      <c r="AT7" s="51" t="e">
        <f>IF(COLUMNS($Q7:AT7)=#REF!,1,0)</f>
        <v>#REF!</v>
      </c>
      <c r="AU7" s="51" t="e">
        <f>IF(COLUMNS($Q7:AU7)=#REF!,1,0)</f>
        <v>#REF!</v>
      </c>
      <c r="AV7" s="51" t="e">
        <f>IF(COLUMNS($Q7:AV7)=#REF!,1,0)</f>
        <v>#REF!</v>
      </c>
      <c r="AW7" s="51" t="e">
        <f>IF(COLUMNS($Q7:AW7)=#REF!,1,0)</f>
        <v>#REF!</v>
      </c>
      <c r="AX7" s="51" t="e">
        <f>IF(COLUMNS($Q7:AX7)=#REF!,1,0)</f>
        <v>#REF!</v>
      </c>
      <c r="AY7" s="51" t="e">
        <f>IF(COLUMNS($Q7:AY7)=#REF!,1,0)</f>
        <v>#REF!</v>
      </c>
      <c r="AZ7" s="51" t="e">
        <f>IF(COLUMNS($Q7:AZ7)=#REF!,1,0)</f>
        <v>#REF!</v>
      </c>
      <c r="BA7" s="51" t="e">
        <f>IF(COLUMNS($Q7:BA7)=#REF!,1,0)</f>
        <v>#REF!</v>
      </c>
      <c r="BB7" s="51" t="e">
        <f>IF(COLUMNS($Q7:BB7)=#REF!,1,0)</f>
        <v>#REF!</v>
      </c>
      <c r="BC7" s="51" t="e">
        <f>IF(COLUMNS($Q7:BC7)=#REF!,1,0)</f>
        <v>#REF!</v>
      </c>
      <c r="BD7" s="51" t="e">
        <f>IF(COLUMNS($Q7:BD7)=#REF!,1,0)</f>
        <v>#REF!</v>
      </c>
      <c r="BE7" s="51" t="e">
        <f>IF(COLUMNS($Q7:BE7)=#REF!,1,0)</f>
        <v>#REF!</v>
      </c>
      <c r="BF7" s="51" t="e">
        <f>IF(COLUMNS($Q7:BF7)=#REF!,1,0)</f>
        <v>#REF!</v>
      </c>
      <c r="BG7" s="51" t="e">
        <f>IF(COLUMNS($Q7:BG7)=#REF!,1,0)</f>
        <v>#REF!</v>
      </c>
      <c r="BH7" s="51" t="e">
        <f>IF(COLUMNS($Q7:BH7)=#REF!,1,0)</f>
        <v>#REF!</v>
      </c>
      <c r="BI7" s="51" t="e">
        <f>IF(COLUMNS($Q7:BI7)=#REF!,1,0)</f>
        <v>#REF!</v>
      </c>
      <c r="BJ7" s="51" t="e">
        <f>IF(COLUMNS($Q7:BJ7)=#REF!,1,0)</f>
        <v>#REF!</v>
      </c>
      <c r="BK7" s="51" t="e">
        <f>IF(COLUMNS($Q7:BK7)=#REF!,1,0)</f>
        <v>#REF!</v>
      </c>
      <c r="BL7" s="51" t="e">
        <f>IF(COLUMNS($Q7:BL7)=#REF!,1,0)</f>
        <v>#REF!</v>
      </c>
      <c r="BM7" s="51" t="e">
        <f>IF(COLUMNS($Q7:BM7)=#REF!,1,0)</f>
        <v>#REF!</v>
      </c>
      <c r="BN7" s="51" t="e">
        <f>IF(COLUMNS($Q7:BN7)=#REF!,1,0)</f>
        <v>#REF!</v>
      </c>
      <c r="BO7" s="51" t="e">
        <f>IF(COLUMNS($Q7:BO7)=#REF!,1,0)</f>
        <v>#REF!</v>
      </c>
      <c r="BP7" s="51" t="e">
        <f>IF(COLUMNS($Q7:BP7)=#REF!,1,0)</f>
        <v>#REF!</v>
      </c>
      <c r="BQ7" s="51" t="e">
        <f>IF(COLUMNS($Q7:BQ7)=#REF!,1,0)</f>
        <v>#REF!</v>
      </c>
      <c r="BR7" s="51" t="e">
        <f>IF(COLUMNS($Q7:BR7)=#REF!,1,0)</f>
        <v>#REF!</v>
      </c>
      <c r="BS7" s="51" t="e">
        <f>IF(COLUMNS($Q7:BS7)=#REF!,1,0)</f>
        <v>#REF!</v>
      </c>
      <c r="BT7" s="51" t="e">
        <f>IF(COLUMNS($Q7:BT7)=#REF!,1,0)</f>
        <v>#REF!</v>
      </c>
      <c r="BU7" s="51" t="e">
        <f>IF(COLUMNS($Q7:BU7)=#REF!,1,0)</f>
        <v>#REF!</v>
      </c>
      <c r="BV7" s="51" t="e">
        <f>IF(COLUMNS($Q7:BV7)=#REF!,1,0)</f>
        <v>#REF!</v>
      </c>
      <c r="BW7" s="51" t="e">
        <f>IF(COLUMNS($Q7:BW7)=#REF!,1,0)</f>
        <v>#REF!</v>
      </c>
      <c r="BX7" s="51" t="e">
        <f>IF(COLUMNS($Q7:BX7)=#REF!,1,0)</f>
        <v>#REF!</v>
      </c>
      <c r="BY7" s="51" t="e">
        <f>IF(COLUMNS($Q7:BY7)=#REF!,1,0)</f>
        <v>#REF!</v>
      </c>
      <c r="BZ7" s="51" t="e">
        <f>IF(COLUMNS($Q7:BZ7)=#REF!,1,0)</f>
        <v>#REF!</v>
      </c>
      <c r="CA7" s="51" t="e">
        <f>IF(COLUMNS($Q7:CA7)=#REF!,1,0)</f>
        <v>#REF!</v>
      </c>
      <c r="CB7" s="51" t="e">
        <f>IF(COLUMNS($Q7:CB7)=#REF!,1,0)</f>
        <v>#REF!</v>
      </c>
      <c r="CC7" s="51" t="e">
        <f>IF(COLUMNS($Q7:CC7)=#REF!,1,0)</f>
        <v>#REF!</v>
      </c>
      <c r="CD7" s="51" t="e">
        <f>IF(COLUMNS($Q7:CD7)=#REF!,1,0)</f>
        <v>#REF!</v>
      </c>
      <c r="CE7" s="51" t="e">
        <f>IF(COLUMNS($Q7:CE7)=#REF!,1,0)</f>
        <v>#REF!</v>
      </c>
      <c r="CF7" s="51" t="e">
        <f>IF(COLUMNS($Q7:CF7)=#REF!,1,0)</f>
        <v>#REF!</v>
      </c>
      <c r="CG7" s="51" t="e">
        <f>IF(COLUMNS($Q7:CG7)=#REF!,1,0)</f>
        <v>#REF!</v>
      </c>
      <c r="CH7" s="51" t="e">
        <f>IF(COLUMNS($Q7:CH7)=#REF!,1,0)</f>
        <v>#REF!</v>
      </c>
      <c r="CI7" s="51" t="e">
        <f>IF(COLUMNS($Q7:CI7)=#REF!,1,0)</f>
        <v>#REF!</v>
      </c>
      <c r="CJ7" s="51" t="e">
        <f>IF(COLUMNS($Q7:CJ7)=#REF!,1,0)</f>
        <v>#REF!</v>
      </c>
      <c r="CK7" s="51" t="e">
        <f>IF(COLUMNS($Q7:CK7)=#REF!,1,0)</f>
        <v>#REF!</v>
      </c>
      <c r="CL7" s="51" t="e">
        <f>IF(COLUMNS($Q7:CL7)=#REF!,1,0)</f>
        <v>#REF!</v>
      </c>
      <c r="CM7" s="51" t="e">
        <f>IF(COLUMNS($Q7:CM7)=#REF!,1,0)</f>
        <v>#REF!</v>
      </c>
      <c r="CN7" s="51" t="e">
        <f>IF(COLUMNS($Q7:CN7)=#REF!,1,0)</f>
        <v>#REF!</v>
      </c>
      <c r="CO7" s="51" t="e">
        <f>IF(COLUMNS($Q7:CO7)=#REF!,1,0)</f>
        <v>#REF!</v>
      </c>
      <c r="CP7" s="51" t="e">
        <f>IF(COLUMNS($Q7:CP7)=#REF!,1,0)</f>
        <v>#REF!</v>
      </c>
      <c r="CQ7" s="51" t="e">
        <f>IF(COLUMNS($Q7:CQ7)=#REF!,1,0)</f>
        <v>#REF!</v>
      </c>
      <c r="CR7" s="51" t="e">
        <f>IF(COLUMNS($Q7:CR7)=#REF!,1,0)</f>
        <v>#REF!</v>
      </c>
      <c r="CS7" s="51" t="e">
        <f>IF(COLUMNS($Q7:CS7)=#REF!,1,0)</f>
        <v>#REF!</v>
      </c>
      <c r="CT7" s="51" t="e">
        <f>IF(COLUMNS($Q7:CT7)=#REF!,1,0)</f>
        <v>#REF!</v>
      </c>
      <c r="CU7" s="51" t="e">
        <f>IF(COLUMNS($Q7:CU7)=#REF!,1,0)</f>
        <v>#REF!</v>
      </c>
      <c r="CV7" s="51" t="e">
        <f>IF(COLUMNS($Q7:CV7)=#REF!,1,0)</f>
        <v>#REF!</v>
      </c>
      <c r="CW7" s="51" t="e">
        <f>IF(COLUMNS($Q7:CW7)=#REF!,1,0)</f>
        <v>#REF!</v>
      </c>
      <c r="CX7" s="51" t="e">
        <f>IF(COLUMNS($Q7:CX7)=#REF!,1,0)</f>
        <v>#REF!</v>
      </c>
      <c r="CY7" s="51" t="e">
        <f>IF(COLUMNS($Q7:CY7)=#REF!,1,0)</f>
        <v>#REF!</v>
      </c>
      <c r="CZ7" s="51" t="e">
        <f>IF(COLUMNS($Q7:CZ7)=#REF!,1,0)</f>
        <v>#REF!</v>
      </c>
      <c r="DA7" s="51" t="e">
        <f>IF(COLUMNS($Q7:DA7)=#REF!,1,0)</f>
        <v>#REF!</v>
      </c>
      <c r="DB7" s="51" t="e">
        <f>IF(COLUMNS($Q7:DB7)=#REF!,1,0)</f>
        <v>#REF!</v>
      </c>
      <c r="DC7" s="51" t="e">
        <f>IF(COLUMNS($Q7:DC7)=#REF!,1,0)</f>
        <v>#REF!</v>
      </c>
      <c r="DD7" s="51" t="e">
        <f>IF(COLUMNS($Q7:DD7)=#REF!,1,0)</f>
        <v>#REF!</v>
      </c>
      <c r="DE7" s="51" t="e">
        <f>IF(COLUMNS($Q7:DE7)=#REF!,1,0)</f>
        <v>#REF!</v>
      </c>
      <c r="DF7" s="51" t="e">
        <f>IF(COLUMNS($Q7:DF7)=#REF!,1,0)</f>
        <v>#REF!</v>
      </c>
      <c r="DG7" s="51" t="e">
        <f>IF(COLUMNS($Q7:DG7)=#REF!,1,0)</f>
        <v>#REF!</v>
      </c>
      <c r="DH7" s="51" t="e">
        <f>IF(COLUMNS($Q7:DH7)=#REF!,1,0)</f>
        <v>#REF!</v>
      </c>
      <c r="DI7" s="51" t="e">
        <f>IF(COLUMNS($Q7:DI7)=#REF!,1,0)</f>
        <v>#REF!</v>
      </c>
      <c r="DJ7" s="51" t="e">
        <f>IF(COLUMNS($Q7:DJ7)=#REF!,1,0)</f>
        <v>#REF!</v>
      </c>
      <c r="DK7" s="51" t="e">
        <f>IF(COLUMNS($Q7:DK7)=#REF!,1,0)</f>
        <v>#REF!</v>
      </c>
      <c r="DL7" s="51" t="e">
        <f>IF(COLUMNS($Q7:DL7)=#REF!,1,0)</f>
        <v>#REF!</v>
      </c>
      <c r="DM7" s="51" t="e">
        <f>IF(COLUMNS($Q7:DM7)=#REF!,1,0)</f>
        <v>#REF!</v>
      </c>
      <c r="DN7" s="51" t="e">
        <f>IF(COLUMNS($Q7:DN7)=#REF!,1,0)</f>
        <v>#REF!</v>
      </c>
      <c r="DO7" s="51" t="e">
        <f>IF(COLUMNS($Q7:DO7)=#REF!,1,0)</f>
        <v>#REF!</v>
      </c>
      <c r="DP7" s="51" t="e">
        <f>IF(COLUMNS($Q7:DP7)=#REF!,1,0)</f>
        <v>#REF!</v>
      </c>
      <c r="DQ7" s="51" t="e">
        <f>IF(COLUMNS($Q7:DQ7)=#REF!,1,0)</f>
        <v>#REF!</v>
      </c>
      <c r="DR7" s="51" t="e">
        <f>IF(COLUMNS($Q7:DR7)=#REF!,1,0)</f>
        <v>#REF!</v>
      </c>
      <c r="DS7" s="51" t="e">
        <f>IF(COLUMNS($Q7:DS7)=#REF!,1,0)</f>
        <v>#REF!</v>
      </c>
      <c r="DT7" s="51" t="e">
        <f>IF(COLUMNS($Q7:DT7)=#REF!,1,0)</f>
        <v>#REF!</v>
      </c>
      <c r="DU7" s="51" t="e">
        <f>IF(COLUMNS($Q7:DU7)=#REF!,1,0)</f>
        <v>#REF!</v>
      </c>
      <c r="DV7" s="51" t="e">
        <f>IF(COLUMNS($Q7:DV7)=#REF!,1,0)</f>
        <v>#REF!</v>
      </c>
      <c r="DW7" s="51" t="e">
        <f>IF(COLUMNS($Q7:DW7)=#REF!,1,0)</f>
        <v>#REF!</v>
      </c>
      <c r="DX7" s="51" t="e">
        <f>IF(COLUMNS($Q7:DX7)=#REF!,1,0)</f>
        <v>#REF!</v>
      </c>
      <c r="DY7" s="51" t="e">
        <f>IF(COLUMNS($Q7:DY7)=#REF!,1,0)</f>
        <v>#REF!</v>
      </c>
      <c r="DZ7" s="51" t="e">
        <f>IF(COLUMNS($Q7:DZ7)=#REF!,1,0)</f>
        <v>#REF!</v>
      </c>
      <c r="EA7" s="51" t="e">
        <f>IF(COLUMNS($Q7:EA7)=#REF!,1,0)</f>
        <v>#REF!</v>
      </c>
      <c r="EB7" s="51" t="e">
        <f>IF(COLUMNS($Q7:EB7)=#REF!,1,0)</f>
        <v>#REF!</v>
      </c>
      <c r="EC7" s="51" t="e">
        <f>IF(COLUMNS($Q7:EC7)=#REF!,1,0)</f>
        <v>#REF!</v>
      </c>
      <c r="ED7" s="51" t="e">
        <f>IF(COLUMNS($Q7:ED7)=#REF!,1,0)</f>
        <v>#REF!</v>
      </c>
      <c r="EE7" s="51" t="e">
        <f>IF(COLUMNS($Q7:EE7)=#REF!,1,0)</f>
        <v>#REF!</v>
      </c>
      <c r="EF7" s="51" t="e">
        <f>IF(COLUMNS($Q7:EF7)=#REF!,1,0)</f>
        <v>#REF!</v>
      </c>
      <c r="EG7" s="51" t="e">
        <f>IF(COLUMNS($Q7:EG7)=#REF!,1,0)</f>
        <v>#REF!</v>
      </c>
      <c r="EH7" s="51" t="e">
        <f>IF(COLUMNS($Q7:EH7)=#REF!,1,0)</f>
        <v>#REF!</v>
      </c>
      <c r="EI7" s="51" t="e">
        <f>IF(COLUMNS($Q7:EI7)=#REF!,1,0)</f>
        <v>#REF!</v>
      </c>
      <c r="EJ7" s="51" t="e">
        <f>IF(COLUMNS($Q7:EJ7)=#REF!,1,0)</f>
        <v>#REF!</v>
      </c>
      <c r="EK7" s="51" t="e">
        <f>IF(COLUMNS($Q7:EK7)=#REF!,1,0)</f>
        <v>#REF!</v>
      </c>
      <c r="EL7" s="51" t="e">
        <f>IF(COLUMNS($Q7:EL7)=#REF!,1,0)</f>
        <v>#REF!</v>
      </c>
      <c r="EM7" s="51" t="e">
        <f>IF(COLUMNS($Q7:EM7)=#REF!,1,0)</f>
        <v>#REF!</v>
      </c>
      <c r="EN7" s="51" t="e">
        <f>IF(COLUMNS($Q7:EN7)=#REF!,1,0)</f>
        <v>#REF!</v>
      </c>
      <c r="EO7" s="51" t="e">
        <f>IF(COLUMNS($Q7:EO7)=#REF!,1,0)</f>
        <v>#REF!</v>
      </c>
      <c r="EP7" s="51" t="e">
        <f>IF(COLUMNS($Q7:EP7)=#REF!,1,0)</f>
        <v>#REF!</v>
      </c>
      <c r="EQ7" s="51" t="e">
        <f>IF(COLUMNS($Q7:EQ7)=#REF!,1,0)</f>
        <v>#REF!</v>
      </c>
      <c r="ER7" s="51" t="e">
        <f>IF(COLUMNS($Q7:ER7)=#REF!,1,0)</f>
        <v>#REF!</v>
      </c>
      <c r="ES7" s="51" t="e">
        <f>IF(COLUMNS($Q7:ES7)=#REF!,1,0)</f>
        <v>#REF!</v>
      </c>
      <c r="ET7" s="51" t="e">
        <f>IF(COLUMNS($Q7:ET7)=#REF!,1,0)</f>
        <v>#REF!</v>
      </c>
      <c r="EU7" s="51" t="e">
        <f>IF(COLUMNS($Q7:EU7)=#REF!,1,0)</f>
        <v>#REF!</v>
      </c>
      <c r="EV7" s="51" t="e">
        <f>IF(COLUMNS($Q7:EV7)=#REF!,1,0)</f>
        <v>#REF!</v>
      </c>
      <c r="EW7" s="51" t="e">
        <f>IF(COLUMNS($Q7:EW7)=#REF!,1,0)</f>
        <v>#REF!</v>
      </c>
      <c r="EX7" s="51" t="e">
        <f>IF(COLUMNS($Q7:EX7)=#REF!,1,0)</f>
        <v>#REF!</v>
      </c>
      <c r="EY7" s="51" t="e">
        <f>IF(COLUMNS($Q7:EY7)=#REF!,1,0)</f>
        <v>#REF!</v>
      </c>
      <c r="EZ7" s="51" t="e">
        <f>IF(COLUMNS($Q7:EZ7)=#REF!,1,0)</f>
        <v>#REF!</v>
      </c>
      <c r="FA7" s="51" t="e">
        <f>IF(COLUMNS($Q7:FA7)=#REF!,1,0)</f>
        <v>#REF!</v>
      </c>
      <c r="FB7" s="51" t="e">
        <f>IF(COLUMNS($Q7:FB7)=#REF!,1,0)</f>
        <v>#REF!</v>
      </c>
      <c r="FC7" s="51" t="e">
        <f>IF(COLUMNS($Q7:FC7)=#REF!,1,0)</f>
        <v>#REF!</v>
      </c>
      <c r="FD7" s="51" t="e">
        <f>IF(COLUMNS($Q7:FD7)=#REF!,1,0)</f>
        <v>#REF!</v>
      </c>
      <c r="FE7" s="51" t="e">
        <f>IF(COLUMNS($Q7:FE7)=#REF!,1,0)</f>
        <v>#REF!</v>
      </c>
      <c r="FF7" s="51" t="e">
        <f>IF(COLUMNS($Q7:FF7)=#REF!,1,0)</f>
        <v>#REF!</v>
      </c>
      <c r="FG7" s="51" t="e">
        <f>IF(COLUMNS($Q7:FG7)=#REF!,1,0)</f>
        <v>#REF!</v>
      </c>
      <c r="FH7" s="51" t="e">
        <f>IF(COLUMNS($Q7:FH7)=#REF!,1,0)</f>
        <v>#REF!</v>
      </c>
      <c r="FI7" s="51" t="e">
        <f>IF(COLUMNS($Q7:FI7)=#REF!,1,0)</f>
        <v>#REF!</v>
      </c>
      <c r="FJ7" s="51" t="e">
        <f>IF(COLUMNS($Q7:FJ7)=#REF!,1,0)</f>
        <v>#REF!</v>
      </c>
      <c r="FK7" s="51" t="e">
        <f>IF(COLUMNS($Q7:FK7)=#REF!,1,0)</f>
        <v>#REF!</v>
      </c>
      <c r="FL7" s="51" t="e">
        <f>IF(COLUMNS($Q7:FL7)=#REF!,1,0)</f>
        <v>#REF!</v>
      </c>
      <c r="FM7" s="51" t="e">
        <f>IF(COLUMNS($Q7:FM7)=#REF!,1,0)</f>
        <v>#REF!</v>
      </c>
      <c r="FN7" s="51" t="e">
        <f>IF(COLUMNS($Q7:FN7)=#REF!,1,0)</f>
        <v>#REF!</v>
      </c>
      <c r="FO7" s="51" t="e">
        <f>IF(COLUMNS($Q7:FO7)=#REF!,1,0)</f>
        <v>#REF!</v>
      </c>
      <c r="FP7" s="51" t="e">
        <f>IF(COLUMNS($Q7:FP7)=#REF!,1,0)</f>
        <v>#REF!</v>
      </c>
      <c r="FQ7" s="51" t="e">
        <f>IF(COLUMNS($Q7:FQ7)=#REF!,1,0)</f>
        <v>#REF!</v>
      </c>
      <c r="FR7" s="51" t="e">
        <f>IF(COLUMNS($Q7:FR7)=#REF!,1,0)</f>
        <v>#REF!</v>
      </c>
      <c r="FS7" s="51" t="e">
        <f>IF(COLUMNS($Q7:FS7)=#REF!,1,0)</f>
        <v>#REF!</v>
      </c>
      <c r="FT7" s="51" t="e">
        <f>IF(COLUMNS($Q7:FT7)=#REF!,1,0)</f>
        <v>#REF!</v>
      </c>
      <c r="FU7" s="51" t="e">
        <f>IF(COLUMNS($Q7:FU7)=#REF!,1,0)</f>
        <v>#REF!</v>
      </c>
      <c r="FV7" s="51" t="e">
        <f>IF(COLUMNS($Q7:FV7)=#REF!,1,0)</f>
        <v>#REF!</v>
      </c>
      <c r="FW7" s="51" t="e">
        <f>IF(COLUMNS($Q7:FW7)=#REF!,1,0)</f>
        <v>#REF!</v>
      </c>
      <c r="FX7" s="51" t="e">
        <f>IF(COLUMNS($Q7:FX7)=#REF!,1,0)</f>
        <v>#REF!</v>
      </c>
      <c r="FY7" s="51" t="e">
        <f>IF(COLUMNS($Q7:FY7)=#REF!,1,0)</f>
        <v>#REF!</v>
      </c>
      <c r="FZ7" s="51" t="e">
        <f>IF(COLUMNS($Q7:FZ7)=#REF!,1,0)</f>
        <v>#REF!</v>
      </c>
      <c r="GA7" s="51" t="e">
        <f>IF(COLUMNS($Q7:GA7)=#REF!,1,0)</f>
        <v>#REF!</v>
      </c>
      <c r="GB7" s="51" t="e">
        <f>IF(COLUMNS($Q7:GB7)=#REF!,1,0)</f>
        <v>#REF!</v>
      </c>
      <c r="GC7" s="51" t="e">
        <f>IF(COLUMNS($Q7:GC7)=#REF!,1,0)</f>
        <v>#REF!</v>
      </c>
      <c r="GD7" s="51" t="e">
        <f>IF(COLUMNS($Q7:GD7)=#REF!,1,0)</f>
        <v>#REF!</v>
      </c>
      <c r="GE7" s="51" t="e">
        <f>IF(COLUMNS($Q7:GE7)=#REF!,1,0)</f>
        <v>#REF!</v>
      </c>
      <c r="GF7" s="51" t="e">
        <f>IF(COLUMNS($Q7:GF7)=#REF!,1,0)</f>
        <v>#REF!</v>
      </c>
      <c r="GG7" s="51" t="e">
        <f>IF(COLUMNS($Q7:GG7)=#REF!,1,0)</f>
        <v>#REF!</v>
      </c>
      <c r="GH7" s="51" t="e">
        <f>IF(COLUMNS($Q7:GH7)=#REF!,1,0)</f>
        <v>#REF!</v>
      </c>
      <c r="GI7" s="51" t="e">
        <f>IF(COLUMNS($Q7:GI7)=#REF!,1,0)</f>
        <v>#REF!</v>
      </c>
      <c r="GJ7" s="51" t="e">
        <f>IF(COLUMNS($Q7:GJ7)=#REF!,1,0)</f>
        <v>#REF!</v>
      </c>
      <c r="GK7" s="51" t="e">
        <f>IF(COLUMNS($Q7:GK7)=#REF!,1,0)</f>
        <v>#REF!</v>
      </c>
      <c r="GL7" s="51" t="e">
        <f>IF(COLUMNS($Q7:GL7)=#REF!,1,0)</f>
        <v>#REF!</v>
      </c>
      <c r="GM7" s="51" t="e">
        <f>IF(COLUMNS($Q7:GM7)=#REF!,1,0)</f>
        <v>#REF!</v>
      </c>
      <c r="GN7" s="51" t="e">
        <f>IF(COLUMNS($Q7:GN7)=#REF!,1,0)</f>
        <v>#REF!</v>
      </c>
      <c r="GO7" s="51" t="e">
        <f>IF(COLUMNS($Q7:GO7)=#REF!,1,0)</f>
        <v>#REF!</v>
      </c>
      <c r="GP7" s="51" t="e">
        <f>IF(COLUMNS($Q7:GP7)=#REF!,1,0)</f>
        <v>#REF!</v>
      </c>
      <c r="GQ7" s="51" t="e">
        <f>IF(COLUMNS($Q7:GQ7)=#REF!,1,0)</f>
        <v>#REF!</v>
      </c>
      <c r="GR7" s="51" t="e">
        <f>IF(COLUMNS($Q7:GR7)=#REF!,1,0)</f>
        <v>#REF!</v>
      </c>
      <c r="GS7" s="51" t="e">
        <f>IF(COLUMNS($Q7:GS7)=#REF!,1,0)</f>
        <v>#REF!</v>
      </c>
      <c r="GT7" s="51" t="e">
        <f>IF(COLUMNS($Q7:GT7)=#REF!,1,0)</f>
        <v>#REF!</v>
      </c>
      <c r="GU7" s="51" t="e">
        <f>IF(COLUMNS($Q7:GU7)=#REF!,1,0)</f>
        <v>#REF!</v>
      </c>
      <c r="GV7" s="51" t="e">
        <f>IF(COLUMNS($Q7:GV7)=#REF!,1,0)</f>
        <v>#REF!</v>
      </c>
      <c r="GW7" s="51" t="e">
        <f>IF(COLUMNS($Q7:GW7)=#REF!,1,0)</f>
        <v>#REF!</v>
      </c>
      <c r="GX7" s="51" t="e">
        <f>IF(COLUMNS($Q7:GX7)=#REF!,1,0)</f>
        <v>#REF!</v>
      </c>
      <c r="GY7" s="51" t="e">
        <f>IF(COLUMNS($Q7:GY7)=#REF!,1,0)</f>
        <v>#REF!</v>
      </c>
      <c r="GZ7" s="51" t="e">
        <f>IF(COLUMNS($Q7:GZ7)=#REF!,1,0)</f>
        <v>#REF!</v>
      </c>
      <c r="HA7" s="51" t="e">
        <f>IF(COLUMNS($Q7:HA7)=#REF!,1,0)</f>
        <v>#REF!</v>
      </c>
      <c r="HB7" s="51" t="e">
        <f>IF(COLUMNS($Q7:HB7)=#REF!,1,0)</f>
        <v>#REF!</v>
      </c>
      <c r="HC7" s="51" t="e">
        <f>IF(COLUMNS($Q7:HC7)=#REF!,1,0)</f>
        <v>#REF!</v>
      </c>
      <c r="HD7" s="51" t="e">
        <f>IF(COLUMNS($Q7:HD7)=#REF!,1,0)</f>
        <v>#REF!</v>
      </c>
      <c r="HE7" s="51" t="e">
        <f>IF(COLUMNS($Q7:HE7)=#REF!,1,0)</f>
        <v>#REF!</v>
      </c>
      <c r="HF7" s="51" t="e">
        <f>IF(COLUMNS($Q7:HF7)=#REF!,1,0)</f>
        <v>#REF!</v>
      </c>
      <c r="HG7" s="51" t="e">
        <f>IF(COLUMNS($Q7:HG7)=#REF!,1,0)</f>
        <v>#REF!</v>
      </c>
      <c r="HH7" s="51" t="e">
        <f>IF(COLUMNS($Q7:HH7)=#REF!,1,0)</f>
        <v>#REF!</v>
      </c>
      <c r="HI7" s="51" t="e">
        <f>IF(COLUMNS($Q7:HI7)=#REF!,1,0)</f>
        <v>#REF!</v>
      </c>
      <c r="HJ7" s="51" t="e">
        <f>IF(COLUMNS($Q7:HJ7)=#REF!,1,0)</f>
        <v>#REF!</v>
      </c>
      <c r="HK7" s="51" t="e">
        <f>IF(COLUMNS($Q7:HK7)=#REF!,1,0)</f>
        <v>#REF!</v>
      </c>
      <c r="HL7" s="51" t="e">
        <f>IF(COLUMNS($Q7:HL7)=#REF!,1,0)</f>
        <v>#REF!</v>
      </c>
      <c r="HM7" s="51" t="e">
        <f>IF(COLUMNS($Q7:HM7)=#REF!,1,0)</f>
        <v>#REF!</v>
      </c>
      <c r="HN7" s="51" t="e">
        <f>IF(COLUMNS($Q7:HN7)=#REF!,1,0)</f>
        <v>#REF!</v>
      </c>
      <c r="HO7" s="51" t="e">
        <f>IF(COLUMNS($Q7:HO7)=#REF!,1,0)</f>
        <v>#REF!</v>
      </c>
      <c r="HP7" s="51" t="e">
        <f>IF(COLUMNS($Q7:HP7)=#REF!,1,0)</f>
        <v>#REF!</v>
      </c>
      <c r="HQ7" s="51" t="e">
        <f>IF(COLUMNS($Q7:HQ7)=#REF!,1,0)</f>
        <v>#REF!</v>
      </c>
      <c r="HR7" s="51" t="e">
        <f>IF(COLUMNS($Q7:HR7)=#REF!,1,0)</f>
        <v>#REF!</v>
      </c>
      <c r="HS7" s="51" t="e">
        <f>IF(COLUMNS($Q7:HS7)=#REF!,1,0)</f>
        <v>#REF!</v>
      </c>
      <c r="HT7" s="51" t="e">
        <f>IF(COLUMNS($Q7:HT7)=#REF!,1,0)</f>
        <v>#REF!</v>
      </c>
      <c r="HU7" s="51" t="e">
        <f>IF(COLUMNS($Q7:HU7)=#REF!,1,0)</f>
        <v>#REF!</v>
      </c>
      <c r="HV7" s="51" t="e">
        <f>IF(COLUMNS($Q7:HV7)=#REF!,1,0)</f>
        <v>#REF!</v>
      </c>
      <c r="HW7" s="51" t="e">
        <f>IF(COLUMNS($Q7:HW7)=#REF!,1,0)</f>
        <v>#REF!</v>
      </c>
      <c r="HX7" s="51" t="e">
        <f>IF(COLUMNS($Q7:HX7)=#REF!,1,0)</f>
        <v>#REF!</v>
      </c>
      <c r="HY7" s="51" t="e">
        <f>IF(COLUMNS($Q7:HY7)=#REF!,1,0)</f>
        <v>#REF!</v>
      </c>
      <c r="HZ7" s="51" t="e">
        <f>IF(COLUMNS($Q7:HZ7)=#REF!,1,0)</f>
        <v>#REF!</v>
      </c>
      <c r="IA7" s="51" t="e">
        <f>IF(COLUMNS($Q7:IA7)=#REF!,1,0)</f>
        <v>#REF!</v>
      </c>
      <c r="IB7" s="51" t="e">
        <f>IF(COLUMNS($Q7:IB7)=#REF!,1,0)</f>
        <v>#REF!</v>
      </c>
      <c r="IC7" s="51" t="e">
        <f>IF(COLUMNS($Q7:IC7)=#REF!,1,0)</f>
        <v>#REF!</v>
      </c>
      <c r="ID7" s="51" t="e">
        <f>IF(COLUMNS($Q7:ID7)=#REF!,1,0)</f>
        <v>#REF!</v>
      </c>
      <c r="IE7" s="51" t="e">
        <f>IF(COLUMNS($Q7:IE7)=#REF!,1,0)</f>
        <v>#REF!</v>
      </c>
      <c r="IF7" s="51" t="e">
        <f>IF(COLUMNS($Q7:IF7)=#REF!,1,0)</f>
        <v>#REF!</v>
      </c>
      <c r="IG7" s="51" t="e">
        <f>IF(COLUMNS($Q7:IG7)=#REF!,1,0)</f>
        <v>#REF!</v>
      </c>
      <c r="IH7" s="51" t="e">
        <f>IF(COLUMNS($Q7:IH7)=#REF!,1,0)</f>
        <v>#REF!</v>
      </c>
      <c r="II7" s="51" t="e">
        <f>IF(COLUMNS($Q7:II7)=#REF!,1,0)</f>
        <v>#REF!</v>
      </c>
      <c r="IJ7" s="51" t="e">
        <f>IF(COLUMNS($Q7:IJ7)=#REF!,1,0)</f>
        <v>#REF!</v>
      </c>
      <c r="IK7" s="51" t="e">
        <f>IF(COLUMNS($Q7:IK7)=#REF!,1,0)</f>
        <v>#REF!</v>
      </c>
      <c r="IL7" s="51" t="e">
        <f>IF(COLUMNS($Q7:IL7)=#REF!,1,0)</f>
        <v>#REF!</v>
      </c>
      <c r="IM7" s="51" t="e">
        <f>IF(COLUMNS($Q7:IM7)=#REF!,1,0)</f>
        <v>#REF!</v>
      </c>
      <c r="IN7" s="51" t="e">
        <f>IF(COLUMNS($Q7:IN7)=#REF!,1,0)</f>
        <v>#REF!</v>
      </c>
      <c r="IO7" s="51" t="e">
        <f>IF(COLUMNS($Q7:IO7)=#REF!,1,0)</f>
        <v>#REF!</v>
      </c>
      <c r="IP7" s="51" t="e">
        <f>IF(COLUMNS($Q7:IP7)=#REF!,1,0)</f>
        <v>#REF!</v>
      </c>
      <c r="IQ7" s="51" t="e">
        <f>IF(COLUMNS($Q7:IQ7)=#REF!,1,0)</f>
        <v>#REF!</v>
      </c>
      <c r="IR7" s="51" t="e">
        <f>IF(COLUMNS($Q7:IR7)=#REF!,1,0)</f>
        <v>#REF!</v>
      </c>
      <c r="IS7" s="51" t="e">
        <f>IF(COLUMNS($Q7:IS7)=#REF!,1,0)</f>
        <v>#REF!</v>
      </c>
      <c r="IT7" s="51" t="e">
        <f>IF(COLUMNS($Q7:IT7)=#REF!,1,0)</f>
        <v>#REF!</v>
      </c>
      <c r="IU7" s="51" t="e">
        <f>IF(COLUMNS($Q7:IU7)=#REF!,1,0)</f>
        <v>#REF!</v>
      </c>
      <c r="IV7" s="51" t="e">
        <f>IF(COLUMNS($Q7:IV7)=#REF!,1,0)</f>
        <v>#REF!</v>
      </c>
      <c r="IW7" s="51" t="e">
        <f>IF(COLUMNS($Q7:IW7)=#REF!,1,0)</f>
        <v>#REF!</v>
      </c>
      <c r="IX7" s="51" t="e">
        <f>IF(COLUMNS($Q7:IX7)=#REF!,1,0)</f>
        <v>#REF!</v>
      </c>
      <c r="IY7" s="51" t="e">
        <f>IF(COLUMNS($Q7:IY7)=#REF!,1,0)</f>
        <v>#REF!</v>
      </c>
      <c r="IZ7" s="51" t="e">
        <f>IF(COLUMNS($Q7:IZ7)=#REF!,1,0)</f>
        <v>#REF!</v>
      </c>
      <c r="JA7" s="51" t="e">
        <f>IF(COLUMNS($Q7:JA7)=#REF!,1,0)</f>
        <v>#REF!</v>
      </c>
      <c r="JB7" s="51" t="e">
        <f>IF(COLUMNS($Q7:JB7)=#REF!,1,0)</f>
        <v>#REF!</v>
      </c>
      <c r="JC7" s="51" t="e">
        <f>IF(COLUMNS($Q7:JC7)=#REF!,1,0)</f>
        <v>#REF!</v>
      </c>
      <c r="JD7" s="51" t="e">
        <f>IF(COLUMNS($Q7:JD7)=#REF!,1,0)</f>
        <v>#REF!</v>
      </c>
      <c r="JE7" s="51" t="e">
        <f>IF(COLUMNS($Q7:JE7)=#REF!,1,0)</f>
        <v>#REF!</v>
      </c>
      <c r="JF7" s="51" t="e">
        <f>IF(COLUMNS($Q7:JF7)=#REF!,1,0)</f>
        <v>#REF!</v>
      </c>
      <c r="JG7" s="51" t="e">
        <f>IF(COLUMNS($Q7:JG7)=#REF!,1,0)</f>
        <v>#REF!</v>
      </c>
      <c r="JH7" s="51" t="e">
        <f>IF(COLUMNS($Q7:JH7)=#REF!,1,0)</f>
        <v>#REF!</v>
      </c>
      <c r="JI7" s="51" t="e">
        <f>IF(COLUMNS($Q7:JI7)=#REF!,1,0)</f>
        <v>#REF!</v>
      </c>
      <c r="JJ7" s="51" t="e">
        <f>IF(COLUMNS($Q7:JJ7)=#REF!,1,0)</f>
        <v>#REF!</v>
      </c>
      <c r="JK7" s="51" t="e">
        <f>IF(COLUMNS($Q7:JK7)=#REF!,1,0)</f>
        <v>#REF!</v>
      </c>
      <c r="JL7" s="51" t="e">
        <f>IF(COLUMNS($Q7:JL7)=#REF!,1,0)</f>
        <v>#REF!</v>
      </c>
      <c r="JM7" s="51" t="e">
        <f>IF(COLUMNS($Q7:JM7)=#REF!,1,0)</f>
        <v>#REF!</v>
      </c>
      <c r="JN7" s="51" t="e">
        <f>IF(COLUMNS($Q7:JN7)=#REF!,1,0)</f>
        <v>#REF!</v>
      </c>
      <c r="JO7" s="51" t="e">
        <f>IF(COLUMNS($Q7:JO7)=#REF!,1,0)</f>
        <v>#REF!</v>
      </c>
      <c r="JP7" s="51" t="e">
        <f>IF(COLUMNS($Q7:JP7)=#REF!,1,0)</f>
        <v>#REF!</v>
      </c>
      <c r="JQ7" s="51" t="e">
        <f>IF(COLUMNS($Q7:JQ7)=#REF!,1,0)</f>
        <v>#REF!</v>
      </c>
      <c r="JR7" s="51" t="e">
        <f>IF(COLUMNS($Q7:JR7)=#REF!,1,0)</f>
        <v>#REF!</v>
      </c>
      <c r="JS7" s="51" t="e">
        <f>IF(COLUMNS($Q7:JS7)=#REF!,1,0)</f>
        <v>#REF!</v>
      </c>
      <c r="JT7" s="51" t="e">
        <f>IF(COLUMNS($Q7:JT7)=#REF!,1,0)</f>
        <v>#REF!</v>
      </c>
      <c r="JU7" s="51" t="e">
        <f>IF(COLUMNS($Q7:JU7)=#REF!,1,0)</f>
        <v>#REF!</v>
      </c>
      <c r="JV7" s="51" t="e">
        <f>IF(COLUMNS($Q7:JV7)=#REF!,1,0)</f>
        <v>#REF!</v>
      </c>
      <c r="JW7" s="51" t="e">
        <f>IF(COLUMNS($Q7:JW7)=#REF!,1,0)</f>
        <v>#REF!</v>
      </c>
      <c r="JX7" s="51" t="e">
        <f>IF(COLUMNS($Q7:JX7)=#REF!,1,0)</f>
        <v>#REF!</v>
      </c>
      <c r="JY7" s="51" t="e">
        <f>IF(COLUMNS($Q7:JY7)=#REF!,1,0)</f>
        <v>#REF!</v>
      </c>
      <c r="JZ7" s="51" t="e">
        <f>IF(COLUMNS($Q7:JZ7)=#REF!,1,0)</f>
        <v>#REF!</v>
      </c>
      <c r="KA7" s="51" t="e">
        <f>IF(COLUMNS($Q7:KA7)=#REF!,1,0)</f>
        <v>#REF!</v>
      </c>
      <c r="KB7" s="51" t="e">
        <f>IF(COLUMNS($Q7:KB7)=#REF!,1,0)</f>
        <v>#REF!</v>
      </c>
      <c r="KC7" s="51" t="e">
        <f>IF(COLUMNS($Q7:KC7)=#REF!,1,0)</f>
        <v>#REF!</v>
      </c>
      <c r="KD7" s="51" t="e">
        <f>IF(COLUMNS($Q7:KD7)=#REF!,1,0)</f>
        <v>#REF!</v>
      </c>
      <c r="KE7" s="51" t="e">
        <f>IF(COLUMNS($Q7:KE7)=#REF!,1,0)</f>
        <v>#REF!</v>
      </c>
      <c r="KF7" s="51" t="e">
        <f>IF(COLUMNS($Q7:KF7)=#REF!,1,0)</f>
        <v>#REF!</v>
      </c>
      <c r="KG7" s="51" t="e">
        <f>IF(COLUMNS($Q7:KG7)=#REF!,1,0)</f>
        <v>#REF!</v>
      </c>
      <c r="KH7" s="51" t="e">
        <f>IF(COLUMNS($Q7:KH7)=#REF!,1,0)</f>
        <v>#REF!</v>
      </c>
      <c r="KI7" s="51" t="e">
        <f>IF(COLUMNS($Q7:KI7)=#REF!,1,0)</f>
        <v>#REF!</v>
      </c>
      <c r="KJ7" s="51" t="e">
        <f>IF(COLUMNS($Q7:KJ7)=#REF!,1,0)</f>
        <v>#REF!</v>
      </c>
      <c r="KK7" s="51" t="e">
        <f>IF(COLUMNS($Q7:KK7)=#REF!,1,0)</f>
        <v>#REF!</v>
      </c>
      <c r="KL7" s="51" t="e">
        <f>IF(COLUMNS($Q7:KL7)=#REF!,1,0)</f>
        <v>#REF!</v>
      </c>
      <c r="KM7" s="51" t="e">
        <f>IF(COLUMNS($Q7:KM7)=#REF!,1,0)</f>
        <v>#REF!</v>
      </c>
      <c r="KN7" s="51" t="e">
        <f>IF(COLUMNS($Q7:KN7)=#REF!,1,0)</f>
        <v>#REF!</v>
      </c>
      <c r="KO7" s="51" t="e">
        <f>IF(COLUMNS($Q7:KO7)=#REF!,1,0)</f>
        <v>#REF!</v>
      </c>
      <c r="KP7" s="51" t="e">
        <f>IF(COLUMNS($Q7:KP7)=#REF!,1,0)</f>
        <v>#REF!</v>
      </c>
      <c r="KQ7" s="51" t="e">
        <f>IF(COLUMNS($Q7:KQ7)=#REF!,1,0)</f>
        <v>#REF!</v>
      </c>
      <c r="KR7" s="51" t="e">
        <f>IF(COLUMNS($Q7:KR7)=#REF!,1,0)</f>
        <v>#REF!</v>
      </c>
      <c r="KS7" s="51" t="e">
        <f>IF(COLUMNS($Q7:KS7)=#REF!,1,0)</f>
        <v>#REF!</v>
      </c>
      <c r="KT7" s="51" t="e">
        <f>IF(COLUMNS($Q7:KT7)=#REF!,1,0)</f>
        <v>#REF!</v>
      </c>
      <c r="KU7" s="51" t="e">
        <f>IF(COLUMNS($Q7:KU7)=#REF!,1,0)</f>
        <v>#REF!</v>
      </c>
      <c r="KV7" s="51" t="e">
        <f>IF(COLUMNS($Q7:KV7)=#REF!,1,0)</f>
        <v>#REF!</v>
      </c>
      <c r="KW7" s="51" t="e">
        <f>IF(COLUMNS($Q7:KW7)=#REF!,1,0)</f>
        <v>#REF!</v>
      </c>
      <c r="KX7" s="51" t="e">
        <f>IF(COLUMNS($Q7:KX7)=#REF!,1,0)</f>
        <v>#REF!</v>
      </c>
      <c r="KY7" s="51" t="e">
        <f>IF(COLUMNS($Q7:KY7)=#REF!,1,0)</f>
        <v>#REF!</v>
      </c>
      <c r="KZ7" s="51" t="e">
        <f>IF(COLUMNS($Q7:KZ7)=#REF!,1,0)</f>
        <v>#REF!</v>
      </c>
      <c r="LA7" s="51" t="e">
        <f>IF(COLUMNS($Q7:LA7)=#REF!,1,0)</f>
        <v>#REF!</v>
      </c>
      <c r="LB7" s="51" t="e">
        <f>IF(COLUMNS($Q7:LB7)=#REF!,1,0)</f>
        <v>#REF!</v>
      </c>
      <c r="LC7" s="51" t="e">
        <f>IF(COLUMNS($Q7:LC7)=#REF!,1,0)</f>
        <v>#REF!</v>
      </c>
      <c r="LD7" s="51" t="e">
        <f>IF(COLUMNS($Q7:LD7)=#REF!,1,0)</f>
        <v>#REF!</v>
      </c>
      <c r="LE7" s="51" t="e">
        <f>IF(COLUMNS($Q7:LE7)=#REF!,1,0)</f>
        <v>#REF!</v>
      </c>
      <c r="LF7" s="51" t="e">
        <f>IF(COLUMNS($Q7:LF7)=#REF!,1,0)</f>
        <v>#REF!</v>
      </c>
      <c r="LG7" s="51" t="e">
        <f>IF(COLUMNS($Q7:LG7)=#REF!,1,0)</f>
        <v>#REF!</v>
      </c>
      <c r="LH7" s="51" t="e">
        <f>IF(COLUMNS($Q7:LH7)=#REF!,1,0)</f>
        <v>#REF!</v>
      </c>
      <c r="LI7" s="51" t="e">
        <f>IF(COLUMNS($Q7:LI7)=#REF!,1,0)</f>
        <v>#REF!</v>
      </c>
      <c r="LJ7" s="51" t="e">
        <f>IF(COLUMNS($Q7:LJ7)=#REF!,1,0)</f>
        <v>#REF!</v>
      </c>
      <c r="LK7" s="51" t="e">
        <f>IF(COLUMNS($Q7:LK7)=#REF!,1,0)</f>
        <v>#REF!</v>
      </c>
      <c r="LL7" s="51" t="e">
        <f>IF(COLUMNS($Q7:LL7)=#REF!,1,0)</f>
        <v>#REF!</v>
      </c>
      <c r="LM7" s="51" t="e">
        <f>IF(COLUMNS($Q7:LM7)=#REF!,1,0)</f>
        <v>#REF!</v>
      </c>
      <c r="LN7" s="51" t="e">
        <f>IF(COLUMNS($Q7:LN7)=#REF!,1,0)</f>
        <v>#REF!</v>
      </c>
      <c r="LO7" s="51" t="e">
        <f>IF(COLUMNS($Q7:LO7)=#REF!,1,0)</f>
        <v>#REF!</v>
      </c>
      <c r="LP7" s="51" t="e">
        <f>IF(COLUMNS($Q7:LP7)=#REF!,1,0)</f>
        <v>#REF!</v>
      </c>
      <c r="LQ7" s="51" t="e">
        <f>IF(COLUMNS($Q7:LQ7)=#REF!,1,0)</f>
        <v>#REF!</v>
      </c>
      <c r="LR7" s="51" t="e">
        <f>IF(COLUMNS($Q7:LR7)=#REF!,1,0)</f>
        <v>#REF!</v>
      </c>
      <c r="LS7" s="51" t="e">
        <f>IF(COLUMNS($Q7:LS7)=#REF!,1,0)</f>
        <v>#REF!</v>
      </c>
      <c r="LT7" s="51" t="e">
        <f>IF(COLUMNS($Q7:LT7)=#REF!,1,0)</f>
        <v>#REF!</v>
      </c>
      <c r="LU7" s="51" t="e">
        <f>IF(COLUMNS($Q7:LU7)=#REF!,1,0)</f>
        <v>#REF!</v>
      </c>
      <c r="LV7" s="51" t="e">
        <f>IF(COLUMNS($Q7:LV7)=#REF!,1,0)</f>
        <v>#REF!</v>
      </c>
      <c r="LW7" s="51" t="e">
        <f>IF(COLUMNS($Q7:LW7)=#REF!,1,0)</f>
        <v>#REF!</v>
      </c>
      <c r="LX7" s="51" t="e">
        <f>IF(COLUMNS($Q7:LX7)=#REF!,1,0)</f>
        <v>#REF!</v>
      </c>
      <c r="LY7" s="51" t="e">
        <f>IF(COLUMNS($Q7:LY7)=#REF!,1,0)</f>
        <v>#REF!</v>
      </c>
      <c r="LZ7" s="51" t="e">
        <f>IF(COLUMNS($Q7:LZ7)=#REF!,1,0)</f>
        <v>#REF!</v>
      </c>
      <c r="MA7" s="51" t="e">
        <f>IF(COLUMNS($Q7:MA7)=#REF!,1,0)</f>
        <v>#REF!</v>
      </c>
      <c r="MB7" s="51" t="e">
        <f>IF(COLUMNS($Q7:MB7)=#REF!,1,0)</f>
        <v>#REF!</v>
      </c>
      <c r="MC7" s="51" t="e">
        <f>IF(COLUMNS($Q7:MC7)=#REF!,1,0)</f>
        <v>#REF!</v>
      </c>
      <c r="MD7" s="51" t="e">
        <f>IF(COLUMNS($Q7:MD7)=#REF!,1,0)</f>
        <v>#REF!</v>
      </c>
      <c r="ME7" s="51" t="e">
        <f>IF(COLUMNS($Q7:ME7)=#REF!,1,0)</f>
        <v>#REF!</v>
      </c>
      <c r="MF7" s="51" t="e">
        <f>IF(COLUMNS($Q7:MF7)=#REF!,1,0)</f>
        <v>#REF!</v>
      </c>
      <c r="MG7" s="51" t="e">
        <f>IF(COLUMNS($Q7:MG7)=#REF!,1,0)</f>
        <v>#REF!</v>
      </c>
      <c r="MH7" s="51" t="e">
        <f>IF(COLUMNS($Q7:MH7)=#REF!,1,0)</f>
        <v>#REF!</v>
      </c>
      <c r="MI7" s="51" t="e">
        <f>IF(COLUMNS($Q7:MI7)=#REF!,1,0)</f>
        <v>#REF!</v>
      </c>
      <c r="MJ7" s="51" t="e">
        <f>IF(COLUMNS($Q7:MJ7)=#REF!,1,0)</f>
        <v>#REF!</v>
      </c>
      <c r="MK7" s="51" t="e">
        <f>IF(COLUMNS($Q7:MK7)=#REF!,1,0)</f>
        <v>#REF!</v>
      </c>
      <c r="ML7" s="51" t="e">
        <f>IF(COLUMNS($Q7:ML7)=#REF!,1,0)</f>
        <v>#REF!</v>
      </c>
      <c r="MM7" s="51" t="e">
        <f>IF(COLUMNS($Q7:MM7)=#REF!,1,0)</f>
        <v>#REF!</v>
      </c>
      <c r="MN7" s="51" t="e">
        <f>IF(COLUMNS($Q7:MN7)=#REF!,1,0)</f>
        <v>#REF!</v>
      </c>
      <c r="MO7" s="51" t="e">
        <f>IF(COLUMNS($Q7:MO7)=#REF!,1,0)</f>
        <v>#REF!</v>
      </c>
      <c r="MP7" s="51" t="e">
        <f>IF(COLUMNS($Q7:MP7)=#REF!,1,0)</f>
        <v>#REF!</v>
      </c>
      <c r="MQ7" s="51" t="e">
        <f>IF(COLUMNS($Q7:MQ7)=#REF!,1,0)</f>
        <v>#REF!</v>
      </c>
      <c r="MR7" s="51" t="e">
        <f>IF(COLUMNS($Q7:MR7)=#REF!,1,0)</f>
        <v>#REF!</v>
      </c>
      <c r="MS7" s="51" t="e">
        <f>IF(COLUMNS($Q7:MS7)=#REF!,1,0)</f>
        <v>#REF!</v>
      </c>
      <c r="MT7" s="51" t="e">
        <f>IF(COLUMNS($Q7:MT7)=#REF!,1,0)</f>
        <v>#REF!</v>
      </c>
      <c r="MU7" s="51" t="e">
        <f>IF(COLUMNS($Q7:MU7)=#REF!,1,0)</f>
        <v>#REF!</v>
      </c>
      <c r="MV7" s="51" t="e">
        <f>IF(COLUMNS($Q7:MV7)=#REF!,1,0)</f>
        <v>#REF!</v>
      </c>
      <c r="MW7" s="51" t="e">
        <f>IF(COLUMNS($Q7:MW7)=#REF!,1,0)</f>
        <v>#REF!</v>
      </c>
      <c r="MX7" s="51" t="e">
        <f>IF(COLUMNS($Q7:MX7)=#REF!,1,0)</f>
        <v>#REF!</v>
      </c>
      <c r="MY7" s="51" t="e">
        <f>IF(COLUMNS($Q7:MY7)=#REF!,1,0)</f>
        <v>#REF!</v>
      </c>
      <c r="MZ7" s="51" t="e">
        <f>IF(COLUMNS($Q7:MZ7)=#REF!,1,0)</f>
        <v>#REF!</v>
      </c>
      <c r="NA7" s="51" t="e">
        <f>IF(COLUMNS($Q7:NA7)=#REF!,1,0)</f>
        <v>#REF!</v>
      </c>
      <c r="NB7" s="51" t="e">
        <f>IF(COLUMNS($Q7:NB7)=#REF!,1,0)</f>
        <v>#REF!</v>
      </c>
      <c r="NC7" s="51" t="e">
        <f>IF(COLUMNS($Q7:NC7)=#REF!,1,0)</f>
        <v>#REF!</v>
      </c>
      <c r="ND7" s="51" t="e">
        <f>IF(COLUMNS($Q7:ND7)=#REF!,1,0)</f>
        <v>#REF!</v>
      </c>
      <c r="NE7" s="51" t="e">
        <f>IF(COLUMNS($Q7:NE7)=#REF!,1,0)</f>
        <v>#REF!</v>
      </c>
      <c r="NF7" s="51" t="e">
        <f>IF(COLUMNS($Q7:NF7)=#REF!,1,0)</f>
        <v>#REF!</v>
      </c>
      <c r="NG7" s="51" t="e">
        <f>IF(COLUMNS($Q7:NG7)=#REF!,1,0)</f>
        <v>#REF!</v>
      </c>
      <c r="NH7" s="51" t="e">
        <f>IF(COLUMNS($Q7:NH7)=#REF!,1,0)</f>
        <v>#REF!</v>
      </c>
      <c r="NI7" s="51" t="e">
        <f>IF(COLUMNS($Q7:NI7)=#REF!,1,0)</f>
        <v>#REF!</v>
      </c>
      <c r="NJ7" s="51" t="e">
        <f>IF(COLUMNS($Q7:NJ7)=#REF!,1,0)</f>
        <v>#REF!</v>
      </c>
      <c r="NK7" s="51" t="e">
        <f>IF(COLUMNS($Q7:NK7)=#REF!,1,0)</f>
        <v>#REF!</v>
      </c>
      <c r="NL7" s="51" t="e">
        <f>IF(COLUMNS($Q7:NL7)=#REF!,1,0)</f>
        <v>#REF!</v>
      </c>
      <c r="NM7" s="51" t="e">
        <f>IF(COLUMNS($Q7:NM7)=#REF!,1,0)</f>
        <v>#REF!</v>
      </c>
      <c r="NN7" s="51" t="e">
        <f>IF(COLUMNS($Q7:NN7)=#REF!,1,0)</f>
        <v>#REF!</v>
      </c>
      <c r="NO7" s="51" t="e">
        <f>IF(COLUMNS($Q7:NO7)=#REF!,1,0)</f>
        <v>#REF!</v>
      </c>
      <c r="NP7" s="51" t="e">
        <f>IF(COLUMNS($Q7:NP7)=#REF!,1,0)</f>
        <v>#REF!</v>
      </c>
      <c r="NQ7" s="51" t="e">
        <f>IF(COLUMNS($Q7:NQ7)=#REF!,1,0)</f>
        <v>#REF!</v>
      </c>
      <c r="NR7" s="51" t="e">
        <f>IF(COLUMNS($Q7:NR7)=#REF!,1,0)</f>
        <v>#REF!</v>
      </c>
      <c r="NS7" s="51" t="e">
        <f>IF(COLUMNS($Q7:NS7)=#REF!,1,0)</f>
        <v>#REF!</v>
      </c>
      <c r="NT7" s="51" t="e">
        <f>IF(COLUMNS($Q7:NT7)=#REF!,1,0)</f>
        <v>#REF!</v>
      </c>
      <c r="NU7" s="51" t="e">
        <f>IF(COLUMNS($Q7:NU7)=#REF!,1,0)</f>
        <v>#REF!</v>
      </c>
      <c r="NV7" s="51" t="e">
        <f>IF(COLUMNS($Q7:NV7)=#REF!,1,0)</f>
        <v>#REF!</v>
      </c>
      <c r="NW7" s="51" t="e">
        <f>IF(COLUMNS($Q7:NW7)=#REF!,1,0)</f>
        <v>#REF!</v>
      </c>
      <c r="NX7" s="51" t="e">
        <f>IF(COLUMNS($Q7:NX7)=#REF!,1,0)</f>
        <v>#REF!</v>
      </c>
      <c r="NY7" s="51" t="e">
        <f>IF(COLUMNS($Q7:NY7)=#REF!,1,0)</f>
        <v>#REF!</v>
      </c>
      <c r="NZ7" s="51" t="e">
        <f>IF(COLUMNS($Q7:NZ7)=#REF!,1,0)</f>
        <v>#REF!</v>
      </c>
      <c r="OA7" s="51" t="e">
        <f>IF(COLUMNS($Q7:OA7)=#REF!,1,0)</f>
        <v>#REF!</v>
      </c>
      <c r="OB7" s="51" t="e">
        <f>IF(COLUMNS($Q7:OB7)=#REF!,1,0)</f>
        <v>#REF!</v>
      </c>
      <c r="OC7" s="51" t="e">
        <f>IF(COLUMNS($Q7:OC7)=#REF!,1,0)</f>
        <v>#REF!</v>
      </c>
      <c r="OD7" s="51" t="e">
        <f>IF(COLUMNS($Q7:OD7)=#REF!,1,0)</f>
        <v>#REF!</v>
      </c>
      <c r="OE7" s="51" t="e">
        <f>IF(COLUMNS($Q7:OE7)=#REF!,1,0)</f>
        <v>#REF!</v>
      </c>
      <c r="OF7" s="51" t="e">
        <f>IF(COLUMNS($Q7:OF7)=#REF!,1,0)</f>
        <v>#REF!</v>
      </c>
      <c r="OG7" s="51" t="e">
        <f>IF(COLUMNS($Q7:OG7)=#REF!,1,0)</f>
        <v>#REF!</v>
      </c>
      <c r="OH7" s="51" t="e">
        <f>IF(COLUMNS($Q7:OH7)=#REF!,1,0)</f>
        <v>#REF!</v>
      </c>
      <c r="OI7" s="51" t="e">
        <f>IF(COLUMNS($Q7:OI7)=#REF!,1,0)</f>
        <v>#REF!</v>
      </c>
      <c r="OJ7" s="51" t="e">
        <f>IF(COLUMNS($Q7:OJ7)=#REF!,1,0)</f>
        <v>#REF!</v>
      </c>
      <c r="OK7" s="51" t="e">
        <f>IF(COLUMNS($Q7:OK7)=#REF!,1,0)</f>
        <v>#REF!</v>
      </c>
      <c r="OL7" s="51" t="e">
        <f>IF(COLUMNS($Q7:OL7)=#REF!,1,0)</f>
        <v>#REF!</v>
      </c>
      <c r="OM7" s="51" t="e">
        <f>IF(COLUMNS($Q7:OM7)=#REF!,1,0)</f>
        <v>#REF!</v>
      </c>
      <c r="ON7" s="51" t="e">
        <f>IF(COLUMNS($Q7:ON7)=#REF!,1,0)</f>
        <v>#REF!</v>
      </c>
      <c r="OO7" s="51" t="e">
        <f>IF(COLUMNS($Q7:OO7)=#REF!,1,0)</f>
        <v>#REF!</v>
      </c>
      <c r="OP7" s="51" t="e">
        <f>IF(COLUMNS($Q7:OP7)=#REF!,1,0)</f>
        <v>#REF!</v>
      </c>
      <c r="OQ7" s="51" t="e">
        <f>IF(COLUMNS($Q7:OQ7)=#REF!,1,0)</f>
        <v>#REF!</v>
      </c>
    </row>
    <row r="8" spans="1:443" s="49" customFormat="1" ht="15" hidden="1" outlineLevel="1" x14ac:dyDescent="0.3">
      <c r="D8" s="50"/>
      <c r="H8" s="50"/>
      <c r="K8" s="121">
        <v>44531</v>
      </c>
      <c r="M8" s="49" t="s">
        <v>119</v>
      </c>
      <c r="O8" s="50"/>
      <c r="Q8" s="120" t="e">
        <f ca="1">+VLOOKUP(Q12,#REF!,2,1)</f>
        <v>#REF!</v>
      </c>
      <c r="R8" s="120" t="e">
        <f ca="1">+VLOOKUP(R12,#REF!,2,1)</f>
        <v>#REF!</v>
      </c>
      <c r="S8" s="120" t="e">
        <f ca="1">+VLOOKUP(S12,#REF!,2,1)</f>
        <v>#REF!</v>
      </c>
      <c r="T8" s="120" t="e">
        <f ca="1">+VLOOKUP(T12,#REF!,2,1)</f>
        <v>#REF!</v>
      </c>
      <c r="U8" s="120" t="e">
        <f ca="1">+VLOOKUP(U12,#REF!,2,1)</f>
        <v>#REF!</v>
      </c>
      <c r="V8" s="120" t="e">
        <f ca="1">+VLOOKUP(V12,#REF!,2,1)</f>
        <v>#REF!</v>
      </c>
      <c r="W8" s="120" t="e">
        <f ca="1">+VLOOKUP(W12,#REF!,2,1)</f>
        <v>#REF!</v>
      </c>
      <c r="X8" s="120" t="e">
        <f ca="1">+VLOOKUP(X12,#REF!,2,1)</f>
        <v>#REF!</v>
      </c>
      <c r="Y8" s="120" t="e">
        <f ca="1">+VLOOKUP(Y12,#REF!,2,1)</f>
        <v>#REF!</v>
      </c>
      <c r="Z8" s="120" t="e">
        <f ca="1">+VLOOKUP(Z12,#REF!,2,1)</f>
        <v>#REF!</v>
      </c>
      <c r="AA8" s="120" t="e">
        <f ca="1">+VLOOKUP(AA12,#REF!,2,1)</f>
        <v>#REF!</v>
      </c>
      <c r="AB8" s="120" t="e">
        <f ca="1">+VLOOKUP(AB12,#REF!,2,1)</f>
        <v>#REF!</v>
      </c>
      <c r="AC8" s="120" t="e">
        <f ca="1">+VLOOKUP(AC12,#REF!,2,1)</f>
        <v>#REF!</v>
      </c>
      <c r="AD8" s="120" t="e">
        <f ca="1">+VLOOKUP(AD12,#REF!,2,1)</f>
        <v>#REF!</v>
      </c>
      <c r="AE8" s="120" t="e">
        <f ca="1">+VLOOKUP(AE12,#REF!,2,1)</f>
        <v>#REF!</v>
      </c>
      <c r="AF8" s="120" t="e">
        <f ca="1">+VLOOKUP(AF12,#REF!,2,1)</f>
        <v>#REF!</v>
      </c>
      <c r="AG8" s="120" t="e">
        <f ca="1">+VLOOKUP(AG12,#REF!,2,1)</f>
        <v>#REF!</v>
      </c>
      <c r="AH8" s="120" t="e">
        <f ca="1">+VLOOKUP(AH12,#REF!,2,1)</f>
        <v>#REF!</v>
      </c>
      <c r="AI8" s="120" t="e">
        <f ca="1">+VLOOKUP(AI12,#REF!,2,1)</f>
        <v>#REF!</v>
      </c>
      <c r="AJ8" s="120" t="e">
        <f ca="1">+VLOOKUP(AJ12,#REF!,2,1)</f>
        <v>#REF!</v>
      </c>
      <c r="AK8" s="120" t="e">
        <f ca="1">+VLOOKUP(AK12,#REF!,2,1)</f>
        <v>#REF!</v>
      </c>
      <c r="AL8" s="120" t="e">
        <f ca="1">+VLOOKUP(AL12,#REF!,2,1)</f>
        <v>#REF!</v>
      </c>
      <c r="AM8" s="120" t="e">
        <f ca="1">+VLOOKUP(AM12,#REF!,2,1)</f>
        <v>#REF!</v>
      </c>
      <c r="AN8" s="120" t="e">
        <f ca="1">+VLOOKUP(AN12,#REF!,2,1)</f>
        <v>#REF!</v>
      </c>
      <c r="AO8" s="120" t="e">
        <f ca="1">+VLOOKUP(AO12,#REF!,2,1)</f>
        <v>#REF!</v>
      </c>
      <c r="AP8" s="120" t="e">
        <f ca="1">+VLOOKUP(AP12,#REF!,2,1)</f>
        <v>#REF!</v>
      </c>
      <c r="AQ8" s="120" t="e">
        <f ca="1">+VLOOKUP(AQ12,#REF!,2,1)</f>
        <v>#REF!</v>
      </c>
      <c r="AR8" s="120" t="e">
        <f ca="1">+VLOOKUP(AR12,#REF!,2,1)</f>
        <v>#REF!</v>
      </c>
      <c r="AS8" s="120" t="e">
        <f ca="1">+VLOOKUP(AS12,#REF!,2,1)</f>
        <v>#REF!</v>
      </c>
      <c r="AT8" s="120" t="e">
        <f ca="1">+VLOOKUP(AT12,#REF!,2,1)</f>
        <v>#REF!</v>
      </c>
      <c r="AU8" s="120" t="e">
        <f ca="1">+VLOOKUP(AU12,#REF!,2,1)</f>
        <v>#REF!</v>
      </c>
      <c r="AV8" s="120" t="e">
        <f ca="1">+VLOOKUP(AV12,#REF!,2,1)</f>
        <v>#REF!</v>
      </c>
      <c r="AW8" s="120" t="e">
        <f ca="1">+VLOOKUP(AW12,#REF!,2,1)</f>
        <v>#REF!</v>
      </c>
      <c r="AX8" s="120" t="e">
        <f ca="1">+VLOOKUP(AX12,#REF!,2,1)</f>
        <v>#REF!</v>
      </c>
      <c r="AY8" s="120" t="e">
        <f ca="1">+VLOOKUP(AY12,#REF!,2,1)</f>
        <v>#REF!</v>
      </c>
      <c r="AZ8" s="120" t="e">
        <f ca="1">+VLOOKUP(AZ12,#REF!,2,1)</f>
        <v>#REF!</v>
      </c>
      <c r="BA8" s="120" t="e">
        <f ca="1">+VLOOKUP(BA12,#REF!,2,1)</f>
        <v>#REF!</v>
      </c>
      <c r="BB8" s="120" t="e">
        <f ca="1">+VLOOKUP(BB12,#REF!,2,1)</f>
        <v>#REF!</v>
      </c>
      <c r="BC8" s="120" t="e">
        <f ca="1">+VLOOKUP(BC12,#REF!,2,1)</f>
        <v>#REF!</v>
      </c>
      <c r="BD8" s="120" t="e">
        <f ca="1">+VLOOKUP(BD12,#REF!,2,1)</f>
        <v>#REF!</v>
      </c>
      <c r="BE8" s="120" t="e">
        <f ca="1">+VLOOKUP(BE12,#REF!,2,1)</f>
        <v>#REF!</v>
      </c>
      <c r="BF8" s="120" t="e">
        <f ca="1">+VLOOKUP(BF12,#REF!,2,1)</f>
        <v>#REF!</v>
      </c>
      <c r="BG8" s="120" t="e">
        <f ca="1">+VLOOKUP(BG12,#REF!,2,1)</f>
        <v>#REF!</v>
      </c>
      <c r="BH8" s="120" t="e">
        <f ca="1">+VLOOKUP(BH12,#REF!,2,1)</f>
        <v>#REF!</v>
      </c>
      <c r="BI8" s="120" t="e">
        <f ca="1">+VLOOKUP(BI12,#REF!,2,1)</f>
        <v>#REF!</v>
      </c>
      <c r="BJ8" s="120" t="e">
        <f ca="1">+VLOOKUP(BJ12,#REF!,2,1)</f>
        <v>#REF!</v>
      </c>
      <c r="BK8" s="120" t="e">
        <f ca="1">+VLOOKUP(BK12,#REF!,2,1)</f>
        <v>#REF!</v>
      </c>
      <c r="BL8" s="120" t="e">
        <f ca="1">+VLOOKUP(BL12,#REF!,2,1)</f>
        <v>#REF!</v>
      </c>
      <c r="BM8" s="120" t="e">
        <f ca="1">+VLOOKUP(BM12,#REF!,2,1)</f>
        <v>#REF!</v>
      </c>
      <c r="BN8" s="120" t="e">
        <f ca="1">+VLOOKUP(BN12,#REF!,2,1)</f>
        <v>#REF!</v>
      </c>
      <c r="BO8" s="120" t="e">
        <f ca="1">+VLOOKUP(BO12,#REF!,2,1)</f>
        <v>#REF!</v>
      </c>
      <c r="BP8" s="120" t="e">
        <f ca="1">+VLOOKUP(BP12,#REF!,2,1)</f>
        <v>#REF!</v>
      </c>
      <c r="BQ8" s="120" t="e">
        <f ca="1">+VLOOKUP(BQ12,#REF!,2,1)</f>
        <v>#REF!</v>
      </c>
      <c r="BR8" s="120" t="e">
        <f ca="1">+VLOOKUP(BR12,#REF!,2,1)</f>
        <v>#REF!</v>
      </c>
      <c r="BS8" s="120" t="e">
        <f ca="1">+VLOOKUP(BS12,#REF!,2,1)</f>
        <v>#REF!</v>
      </c>
      <c r="BT8" s="120" t="e">
        <f ca="1">+VLOOKUP(BT12,#REF!,2,1)</f>
        <v>#REF!</v>
      </c>
      <c r="BU8" s="120" t="e">
        <f ca="1">+VLOOKUP(BU12,#REF!,2,1)</f>
        <v>#REF!</v>
      </c>
      <c r="BV8" s="120" t="e">
        <f ca="1">+VLOOKUP(BV12,#REF!,2,1)</f>
        <v>#REF!</v>
      </c>
      <c r="BW8" s="120" t="e">
        <f ca="1">+VLOOKUP(BW12,#REF!,2,1)</f>
        <v>#REF!</v>
      </c>
      <c r="BX8" s="120" t="e">
        <f ca="1">+VLOOKUP(BX12,#REF!,2,1)</f>
        <v>#REF!</v>
      </c>
      <c r="BY8" s="120" t="e">
        <f ca="1">+VLOOKUP(BY12,#REF!,2,1)</f>
        <v>#REF!</v>
      </c>
      <c r="BZ8" s="120" t="e">
        <f ca="1">+VLOOKUP(BZ12,#REF!,2,1)</f>
        <v>#REF!</v>
      </c>
      <c r="CA8" s="120" t="e">
        <f ca="1">+VLOOKUP(CA12,#REF!,2,1)</f>
        <v>#REF!</v>
      </c>
      <c r="CB8" s="120" t="e">
        <f ca="1">+VLOOKUP(CB12,#REF!,2,1)</f>
        <v>#REF!</v>
      </c>
      <c r="CC8" s="120" t="e">
        <f ca="1">+VLOOKUP(CC12,#REF!,2,1)</f>
        <v>#REF!</v>
      </c>
      <c r="CD8" s="120" t="e">
        <f ca="1">+VLOOKUP(CD12,#REF!,2,1)</f>
        <v>#REF!</v>
      </c>
      <c r="CE8" s="120" t="e">
        <f ca="1">+VLOOKUP(CE12,#REF!,2,1)</f>
        <v>#REF!</v>
      </c>
      <c r="CF8" s="120" t="e">
        <f ca="1">+VLOOKUP(CF12,#REF!,2,1)</f>
        <v>#REF!</v>
      </c>
      <c r="CG8" s="120" t="e">
        <f ca="1">+VLOOKUP(CG12,#REF!,2,1)</f>
        <v>#REF!</v>
      </c>
      <c r="CH8" s="120" t="e">
        <f ca="1">+VLOOKUP(CH12,#REF!,2,1)</f>
        <v>#REF!</v>
      </c>
      <c r="CI8" s="120" t="e">
        <f ca="1">+VLOOKUP(CI12,#REF!,2,1)</f>
        <v>#REF!</v>
      </c>
      <c r="CJ8" s="120" t="e">
        <f ca="1">+VLOOKUP(CJ12,#REF!,2,1)</f>
        <v>#REF!</v>
      </c>
      <c r="CK8" s="120" t="e">
        <f ca="1">+VLOOKUP(CK12,#REF!,2,1)</f>
        <v>#REF!</v>
      </c>
      <c r="CL8" s="120" t="e">
        <f ca="1">+VLOOKUP(CL12,#REF!,2,1)</f>
        <v>#REF!</v>
      </c>
      <c r="CM8" s="120" t="e">
        <f ca="1">+VLOOKUP(CM12,#REF!,2,1)</f>
        <v>#REF!</v>
      </c>
      <c r="CN8" s="120" t="e">
        <f ca="1">+VLOOKUP(CN12,#REF!,2,1)</f>
        <v>#REF!</v>
      </c>
      <c r="CO8" s="120" t="e">
        <f ca="1">+VLOOKUP(CO12,#REF!,2,1)</f>
        <v>#REF!</v>
      </c>
      <c r="CP8" s="120" t="e">
        <f ca="1">+VLOOKUP(CP12,#REF!,2,1)</f>
        <v>#REF!</v>
      </c>
      <c r="CQ8" s="120" t="e">
        <f ca="1">+VLOOKUP(CQ12,#REF!,2,1)</f>
        <v>#REF!</v>
      </c>
      <c r="CR8" s="120" t="e">
        <f ca="1">+VLOOKUP(CR12,#REF!,2,1)</f>
        <v>#REF!</v>
      </c>
      <c r="CS8" s="120" t="e">
        <f ca="1">+VLOOKUP(CS12,#REF!,2,1)</f>
        <v>#REF!</v>
      </c>
      <c r="CT8" s="120" t="e">
        <f ca="1">+VLOOKUP(CT12,#REF!,2,1)</f>
        <v>#REF!</v>
      </c>
      <c r="CU8" s="120" t="e">
        <f ca="1">+VLOOKUP(CU12,#REF!,2,1)</f>
        <v>#REF!</v>
      </c>
      <c r="CV8" s="120" t="e">
        <f ca="1">+VLOOKUP(CV12,#REF!,2,1)</f>
        <v>#REF!</v>
      </c>
      <c r="CW8" s="120" t="e">
        <f ca="1">+VLOOKUP(CW12,#REF!,2,1)</f>
        <v>#REF!</v>
      </c>
      <c r="CX8" s="120" t="e">
        <f ca="1">+VLOOKUP(CX12,#REF!,2,1)</f>
        <v>#REF!</v>
      </c>
      <c r="CY8" s="120" t="e">
        <f ca="1">+VLOOKUP(CY12,#REF!,2,1)</f>
        <v>#REF!</v>
      </c>
      <c r="CZ8" s="120" t="e">
        <f ca="1">+VLOOKUP(CZ12,#REF!,2,1)</f>
        <v>#REF!</v>
      </c>
      <c r="DA8" s="120" t="e">
        <f ca="1">+VLOOKUP(DA12,#REF!,2,1)</f>
        <v>#REF!</v>
      </c>
      <c r="DB8" s="120" t="e">
        <f ca="1">+VLOOKUP(DB12,#REF!,2,1)</f>
        <v>#REF!</v>
      </c>
      <c r="DC8" s="120" t="e">
        <f ca="1">+VLOOKUP(DC12,#REF!,2,1)</f>
        <v>#REF!</v>
      </c>
      <c r="DD8" s="120" t="e">
        <f ca="1">+VLOOKUP(DD12,#REF!,2,1)</f>
        <v>#REF!</v>
      </c>
      <c r="DE8" s="120" t="e">
        <f ca="1">+VLOOKUP(DE12,#REF!,2,1)</f>
        <v>#REF!</v>
      </c>
      <c r="DF8" s="120" t="e">
        <f ca="1">+VLOOKUP(DF12,#REF!,2,1)</f>
        <v>#REF!</v>
      </c>
      <c r="DG8" s="120" t="e">
        <f ca="1">+VLOOKUP(DG12,#REF!,2,1)</f>
        <v>#REF!</v>
      </c>
      <c r="DH8" s="120" t="e">
        <f ca="1">+VLOOKUP(DH12,#REF!,2,1)</f>
        <v>#REF!</v>
      </c>
      <c r="DI8" s="120" t="e">
        <f ca="1">+VLOOKUP(DI12,#REF!,2,1)</f>
        <v>#REF!</v>
      </c>
      <c r="DJ8" s="120" t="e">
        <f ca="1">+VLOOKUP(DJ12,#REF!,2,1)</f>
        <v>#REF!</v>
      </c>
      <c r="DK8" s="120" t="e">
        <f ca="1">+VLOOKUP(DK12,#REF!,2,1)</f>
        <v>#REF!</v>
      </c>
      <c r="DL8" s="120" t="e">
        <f ca="1">+VLOOKUP(DL12,#REF!,2,1)</f>
        <v>#REF!</v>
      </c>
      <c r="DM8" s="120" t="e">
        <f ca="1">+VLOOKUP(DM12,#REF!,2,1)</f>
        <v>#REF!</v>
      </c>
      <c r="DN8" s="120" t="e">
        <f ca="1">+VLOOKUP(DN12,#REF!,2,1)</f>
        <v>#REF!</v>
      </c>
      <c r="DO8" s="120" t="e">
        <f ca="1">+VLOOKUP(DO12,#REF!,2,1)</f>
        <v>#REF!</v>
      </c>
      <c r="DP8" s="120" t="e">
        <f ca="1">+VLOOKUP(DP12,#REF!,2,1)</f>
        <v>#REF!</v>
      </c>
      <c r="DQ8" s="120" t="e">
        <f ca="1">+VLOOKUP(DQ12,#REF!,2,1)</f>
        <v>#REF!</v>
      </c>
      <c r="DR8" s="120" t="e">
        <f ca="1">+VLOOKUP(DR12,#REF!,2,1)</f>
        <v>#REF!</v>
      </c>
      <c r="DS8" s="120" t="e">
        <f ca="1">+VLOOKUP(DS12,#REF!,2,1)</f>
        <v>#REF!</v>
      </c>
      <c r="DT8" s="120" t="e">
        <f ca="1">+VLOOKUP(DT12,#REF!,2,1)</f>
        <v>#REF!</v>
      </c>
      <c r="DU8" s="120" t="e">
        <f ca="1">+VLOOKUP(DU12,#REF!,2,1)</f>
        <v>#REF!</v>
      </c>
      <c r="DV8" s="120" t="e">
        <f ca="1">+VLOOKUP(DV12,#REF!,2,1)</f>
        <v>#REF!</v>
      </c>
      <c r="DW8" s="120" t="e">
        <f ca="1">+VLOOKUP(DW12,#REF!,2,1)</f>
        <v>#REF!</v>
      </c>
      <c r="DX8" s="120" t="e">
        <f ca="1">+VLOOKUP(DX12,#REF!,2,1)</f>
        <v>#REF!</v>
      </c>
      <c r="DY8" s="120" t="e">
        <f ca="1">+VLOOKUP(DY12,#REF!,2,1)</f>
        <v>#REF!</v>
      </c>
      <c r="DZ8" s="120" t="e">
        <f ca="1">+VLOOKUP(DZ12,#REF!,2,1)</f>
        <v>#REF!</v>
      </c>
      <c r="EA8" s="120" t="e">
        <f ca="1">+VLOOKUP(EA12,#REF!,2,1)</f>
        <v>#REF!</v>
      </c>
      <c r="EB8" s="120" t="e">
        <f ca="1">+VLOOKUP(EB12,#REF!,2,1)</f>
        <v>#REF!</v>
      </c>
      <c r="EC8" s="120" t="e">
        <f ca="1">+VLOOKUP(EC12,#REF!,2,1)</f>
        <v>#REF!</v>
      </c>
      <c r="ED8" s="120" t="e">
        <f ca="1">+VLOOKUP(ED12,#REF!,2,1)</f>
        <v>#REF!</v>
      </c>
      <c r="EE8" s="120" t="e">
        <f ca="1">+VLOOKUP(EE12,#REF!,2,1)</f>
        <v>#REF!</v>
      </c>
      <c r="EF8" s="120" t="e">
        <f ca="1">+VLOOKUP(EF12,#REF!,2,1)</f>
        <v>#REF!</v>
      </c>
      <c r="EG8" s="120" t="e">
        <f ca="1">+VLOOKUP(EG12,#REF!,2,1)</f>
        <v>#REF!</v>
      </c>
      <c r="EH8" s="120" t="e">
        <f ca="1">+VLOOKUP(EH12,#REF!,2,1)</f>
        <v>#REF!</v>
      </c>
      <c r="EI8" s="120" t="e">
        <f ca="1">+VLOOKUP(EI12,#REF!,2,1)</f>
        <v>#REF!</v>
      </c>
      <c r="EJ8" s="120" t="e">
        <f ca="1">+VLOOKUP(EJ12,#REF!,2,1)</f>
        <v>#REF!</v>
      </c>
      <c r="EK8" s="120" t="e">
        <f ca="1">+VLOOKUP(EK12,#REF!,2,1)</f>
        <v>#REF!</v>
      </c>
      <c r="EL8" s="120" t="e">
        <f ca="1">+VLOOKUP(EL12,#REF!,2,1)</f>
        <v>#REF!</v>
      </c>
      <c r="EM8" s="120" t="e">
        <f ca="1">+VLOOKUP(EM12,#REF!,2,1)</f>
        <v>#REF!</v>
      </c>
      <c r="EN8" s="120" t="e">
        <f ca="1">+VLOOKUP(EN12,#REF!,2,1)</f>
        <v>#REF!</v>
      </c>
      <c r="EO8" s="120" t="e">
        <f ca="1">+VLOOKUP(EO12,#REF!,2,1)</f>
        <v>#REF!</v>
      </c>
      <c r="EP8" s="120" t="e">
        <f ca="1">+VLOOKUP(EP12,#REF!,2,1)</f>
        <v>#REF!</v>
      </c>
      <c r="EQ8" s="120" t="e">
        <f ca="1">+VLOOKUP(EQ12,#REF!,2,1)</f>
        <v>#REF!</v>
      </c>
      <c r="ER8" s="120" t="e">
        <f ca="1">+VLOOKUP(ER12,#REF!,2,1)</f>
        <v>#REF!</v>
      </c>
      <c r="ES8" s="120" t="e">
        <f ca="1">+VLOOKUP(ES12,#REF!,2,1)</f>
        <v>#REF!</v>
      </c>
      <c r="ET8" s="120" t="e">
        <f ca="1">+VLOOKUP(ET12,#REF!,2,1)</f>
        <v>#REF!</v>
      </c>
      <c r="EU8" s="120" t="e">
        <f ca="1">+VLOOKUP(EU12,#REF!,2,1)</f>
        <v>#REF!</v>
      </c>
      <c r="EV8" s="120" t="e">
        <f ca="1">+VLOOKUP(EV12,#REF!,2,1)</f>
        <v>#REF!</v>
      </c>
      <c r="EW8" s="120" t="e">
        <f ca="1">+VLOOKUP(EW12,#REF!,2,1)</f>
        <v>#REF!</v>
      </c>
      <c r="EX8" s="120" t="e">
        <f ca="1">+VLOOKUP(EX12,#REF!,2,1)</f>
        <v>#REF!</v>
      </c>
      <c r="EY8" s="120" t="e">
        <f ca="1">+VLOOKUP(EY12,#REF!,2,1)</f>
        <v>#REF!</v>
      </c>
      <c r="EZ8" s="120" t="e">
        <f ca="1">+VLOOKUP(EZ12,#REF!,2,1)</f>
        <v>#REF!</v>
      </c>
      <c r="FA8" s="120" t="e">
        <f ca="1">+VLOOKUP(FA12,#REF!,2,1)</f>
        <v>#REF!</v>
      </c>
      <c r="FB8" s="120" t="e">
        <f ca="1">+VLOOKUP(FB12,#REF!,2,1)</f>
        <v>#REF!</v>
      </c>
      <c r="FC8" s="120" t="e">
        <f ca="1">+VLOOKUP(FC12,#REF!,2,1)</f>
        <v>#REF!</v>
      </c>
      <c r="FD8" s="120" t="e">
        <f ca="1">+VLOOKUP(FD12,#REF!,2,1)</f>
        <v>#REF!</v>
      </c>
      <c r="FE8" s="120" t="e">
        <f ca="1">+VLOOKUP(FE12,#REF!,2,1)</f>
        <v>#REF!</v>
      </c>
      <c r="FF8" s="120" t="e">
        <f ca="1">+VLOOKUP(FF12,#REF!,2,1)</f>
        <v>#REF!</v>
      </c>
      <c r="FG8" s="120" t="e">
        <f ca="1">+VLOOKUP(FG12,#REF!,2,1)</f>
        <v>#REF!</v>
      </c>
      <c r="FH8" s="120" t="e">
        <f ca="1">+VLOOKUP(FH12,#REF!,2,1)</f>
        <v>#REF!</v>
      </c>
      <c r="FI8" s="120" t="e">
        <f ca="1">+VLOOKUP(FI12,#REF!,2,1)</f>
        <v>#REF!</v>
      </c>
      <c r="FJ8" s="120" t="e">
        <f ca="1">+VLOOKUP(FJ12,#REF!,2,1)</f>
        <v>#REF!</v>
      </c>
      <c r="FK8" s="120" t="e">
        <f ca="1">+VLOOKUP(FK12,#REF!,2,1)</f>
        <v>#REF!</v>
      </c>
      <c r="FL8" s="120" t="e">
        <f ca="1">+VLOOKUP(FL12,#REF!,2,1)</f>
        <v>#REF!</v>
      </c>
      <c r="FM8" s="120" t="e">
        <f ca="1">+VLOOKUP(FM12,#REF!,2,1)</f>
        <v>#REF!</v>
      </c>
      <c r="FN8" s="120" t="e">
        <f ca="1">+VLOOKUP(FN12,#REF!,2,1)</f>
        <v>#REF!</v>
      </c>
      <c r="FO8" s="120" t="e">
        <f ca="1">+VLOOKUP(FO12,#REF!,2,1)</f>
        <v>#REF!</v>
      </c>
      <c r="FP8" s="120" t="e">
        <f ca="1">+VLOOKUP(FP12,#REF!,2,1)</f>
        <v>#REF!</v>
      </c>
      <c r="FQ8" s="120" t="e">
        <f ca="1">+VLOOKUP(FQ12,#REF!,2,1)</f>
        <v>#REF!</v>
      </c>
      <c r="FR8" s="120" t="e">
        <f ca="1">+VLOOKUP(FR12,#REF!,2,1)</f>
        <v>#REF!</v>
      </c>
      <c r="FS8" s="120" t="e">
        <f ca="1">+VLOOKUP(FS12,#REF!,2,1)</f>
        <v>#REF!</v>
      </c>
      <c r="FT8" s="120" t="e">
        <f ca="1">+VLOOKUP(FT12,#REF!,2,1)</f>
        <v>#REF!</v>
      </c>
      <c r="FU8" s="120" t="e">
        <f ca="1">+VLOOKUP(FU12,#REF!,2,1)</f>
        <v>#REF!</v>
      </c>
      <c r="FV8" s="120" t="e">
        <f ca="1">+VLOOKUP(FV12,#REF!,2,1)</f>
        <v>#REF!</v>
      </c>
      <c r="FW8" s="120" t="e">
        <f ca="1">+VLOOKUP(FW12,#REF!,2,1)</f>
        <v>#REF!</v>
      </c>
      <c r="FX8" s="120" t="e">
        <f ca="1">+VLOOKUP(FX12,#REF!,2,1)</f>
        <v>#REF!</v>
      </c>
      <c r="FY8" s="120" t="e">
        <f ca="1">+VLOOKUP(FY12,#REF!,2,1)</f>
        <v>#REF!</v>
      </c>
      <c r="FZ8" s="120" t="e">
        <f ca="1">+VLOOKUP(FZ12,#REF!,2,1)</f>
        <v>#REF!</v>
      </c>
      <c r="GA8" s="120" t="e">
        <f ca="1">+VLOOKUP(GA12,#REF!,2,1)</f>
        <v>#REF!</v>
      </c>
      <c r="GB8" s="120" t="e">
        <f ca="1">+VLOOKUP(GB12,#REF!,2,1)</f>
        <v>#REF!</v>
      </c>
      <c r="GC8" s="120" t="e">
        <f ca="1">+VLOOKUP(GC12,#REF!,2,1)</f>
        <v>#REF!</v>
      </c>
      <c r="GD8" s="120" t="e">
        <f ca="1">+VLOOKUP(GD12,#REF!,2,1)</f>
        <v>#REF!</v>
      </c>
      <c r="GE8" s="120" t="e">
        <f ca="1">+VLOOKUP(GE12,#REF!,2,1)</f>
        <v>#REF!</v>
      </c>
      <c r="GF8" s="120" t="e">
        <f ca="1">+VLOOKUP(GF12,#REF!,2,1)</f>
        <v>#REF!</v>
      </c>
      <c r="GG8" s="120" t="e">
        <f ca="1">+VLOOKUP(GG12,#REF!,2,1)</f>
        <v>#REF!</v>
      </c>
      <c r="GH8" s="120" t="e">
        <f ca="1">+VLOOKUP(GH12,#REF!,2,1)</f>
        <v>#REF!</v>
      </c>
      <c r="GI8" s="120" t="e">
        <f ca="1">+VLOOKUP(GI12,#REF!,2,1)</f>
        <v>#REF!</v>
      </c>
      <c r="GJ8" s="120" t="e">
        <f ca="1">+VLOOKUP(GJ12,#REF!,2,1)</f>
        <v>#REF!</v>
      </c>
      <c r="GK8" s="120" t="e">
        <f ca="1">+VLOOKUP(GK12,#REF!,2,1)</f>
        <v>#REF!</v>
      </c>
      <c r="GL8" s="120" t="e">
        <f ca="1">+VLOOKUP(GL12,#REF!,2,1)</f>
        <v>#REF!</v>
      </c>
      <c r="GM8" s="120" t="e">
        <f ca="1">+VLOOKUP(GM12,#REF!,2,1)</f>
        <v>#REF!</v>
      </c>
      <c r="GN8" s="120" t="e">
        <f ca="1">+VLOOKUP(GN12,#REF!,2,1)</f>
        <v>#REF!</v>
      </c>
      <c r="GO8" s="120" t="e">
        <f ca="1">+VLOOKUP(GO12,#REF!,2,1)</f>
        <v>#REF!</v>
      </c>
      <c r="GP8" s="120" t="e">
        <f ca="1">+VLOOKUP(GP12,#REF!,2,1)</f>
        <v>#REF!</v>
      </c>
      <c r="GQ8" s="120" t="e">
        <f ca="1">+VLOOKUP(GQ12,#REF!,2,1)</f>
        <v>#REF!</v>
      </c>
      <c r="GR8" s="120" t="e">
        <f ca="1">+VLOOKUP(GR12,#REF!,2,1)</f>
        <v>#REF!</v>
      </c>
      <c r="GS8" s="120" t="e">
        <f ca="1">+VLOOKUP(GS12,#REF!,2,1)</f>
        <v>#REF!</v>
      </c>
      <c r="GT8" s="120" t="e">
        <f ca="1">+VLOOKUP(GT12,#REF!,2,1)</f>
        <v>#REF!</v>
      </c>
      <c r="GU8" s="120" t="e">
        <f ca="1">+VLOOKUP(GU12,#REF!,2,1)</f>
        <v>#REF!</v>
      </c>
      <c r="GV8" s="120" t="e">
        <f ca="1">+VLOOKUP(GV12,#REF!,2,1)</f>
        <v>#REF!</v>
      </c>
      <c r="GW8" s="120" t="e">
        <f ca="1">+VLOOKUP(GW12,#REF!,2,1)</f>
        <v>#REF!</v>
      </c>
      <c r="GX8" s="120" t="e">
        <f ca="1">+VLOOKUP(GX12,#REF!,2,1)</f>
        <v>#REF!</v>
      </c>
      <c r="GY8" s="120" t="e">
        <f ca="1">+VLOOKUP(GY12,#REF!,2,1)</f>
        <v>#REF!</v>
      </c>
      <c r="GZ8" s="120" t="e">
        <f ca="1">+VLOOKUP(GZ12,#REF!,2,1)</f>
        <v>#REF!</v>
      </c>
      <c r="HA8" s="120" t="e">
        <f ca="1">+VLOOKUP(HA12,#REF!,2,1)</f>
        <v>#REF!</v>
      </c>
      <c r="HB8" s="120" t="e">
        <f ca="1">+VLOOKUP(HB12,#REF!,2,1)</f>
        <v>#REF!</v>
      </c>
      <c r="HC8" s="120" t="e">
        <f ca="1">+VLOOKUP(HC12,#REF!,2,1)</f>
        <v>#REF!</v>
      </c>
      <c r="HD8" s="120" t="e">
        <f ca="1">+VLOOKUP(HD12,#REF!,2,1)</f>
        <v>#REF!</v>
      </c>
      <c r="HE8" s="120" t="e">
        <f ca="1">+VLOOKUP(HE12,#REF!,2,1)</f>
        <v>#REF!</v>
      </c>
      <c r="HF8" s="120" t="e">
        <f ca="1">+VLOOKUP(HF12,#REF!,2,1)</f>
        <v>#REF!</v>
      </c>
      <c r="HG8" s="120" t="e">
        <f ca="1">+VLOOKUP(HG12,#REF!,2,1)</f>
        <v>#REF!</v>
      </c>
      <c r="HH8" s="120" t="e">
        <f ca="1">+VLOOKUP(HH12,#REF!,2,1)</f>
        <v>#REF!</v>
      </c>
      <c r="HI8" s="120" t="e">
        <f ca="1">+VLOOKUP(HI12,#REF!,2,1)</f>
        <v>#REF!</v>
      </c>
      <c r="HJ8" s="120" t="e">
        <f ca="1">+VLOOKUP(HJ12,#REF!,2,1)</f>
        <v>#REF!</v>
      </c>
      <c r="HK8" s="120" t="e">
        <f ca="1">+VLOOKUP(HK12,#REF!,2,1)</f>
        <v>#REF!</v>
      </c>
      <c r="HL8" s="120" t="e">
        <f ca="1">+VLOOKUP(HL12,#REF!,2,1)</f>
        <v>#REF!</v>
      </c>
      <c r="HM8" s="120" t="e">
        <f ca="1">+VLOOKUP(HM12,#REF!,2,1)</f>
        <v>#REF!</v>
      </c>
      <c r="HN8" s="120" t="e">
        <f ca="1">+VLOOKUP(HN12,#REF!,2,1)</f>
        <v>#REF!</v>
      </c>
      <c r="HO8" s="120" t="e">
        <f ca="1">+VLOOKUP(HO12,#REF!,2,1)</f>
        <v>#REF!</v>
      </c>
      <c r="HP8" s="120" t="e">
        <f ca="1">+VLOOKUP(HP12,#REF!,2,1)</f>
        <v>#REF!</v>
      </c>
      <c r="HQ8" s="120" t="e">
        <f ca="1">+VLOOKUP(HQ12,#REF!,2,1)</f>
        <v>#REF!</v>
      </c>
      <c r="HR8" s="120" t="e">
        <f ca="1">+VLOOKUP(HR12,#REF!,2,1)</f>
        <v>#REF!</v>
      </c>
      <c r="HS8" s="120" t="e">
        <f ca="1">+VLOOKUP(HS12,#REF!,2,1)</f>
        <v>#REF!</v>
      </c>
      <c r="HT8" s="120" t="e">
        <f ca="1">+VLOOKUP(HT12,#REF!,2,1)</f>
        <v>#REF!</v>
      </c>
      <c r="HU8" s="120" t="e">
        <f ca="1">+VLOOKUP(HU12,#REF!,2,1)</f>
        <v>#REF!</v>
      </c>
      <c r="HV8" s="120" t="e">
        <f ca="1">+VLOOKUP(HV12,#REF!,2,1)</f>
        <v>#REF!</v>
      </c>
      <c r="HW8" s="120" t="e">
        <f ca="1">+VLOOKUP(HW12,#REF!,2,1)</f>
        <v>#REF!</v>
      </c>
      <c r="HX8" s="120" t="e">
        <f ca="1">+VLOOKUP(HX12,#REF!,2,1)</f>
        <v>#REF!</v>
      </c>
      <c r="HY8" s="120" t="e">
        <f ca="1">+VLOOKUP(HY12,#REF!,2,1)</f>
        <v>#REF!</v>
      </c>
      <c r="HZ8" s="120" t="e">
        <f ca="1">+VLOOKUP(HZ12,#REF!,2,1)</f>
        <v>#REF!</v>
      </c>
      <c r="IA8" s="120" t="e">
        <f ca="1">+VLOOKUP(IA12,#REF!,2,1)</f>
        <v>#REF!</v>
      </c>
      <c r="IB8" s="120" t="e">
        <f ca="1">+VLOOKUP(IB12,#REF!,2,1)</f>
        <v>#REF!</v>
      </c>
      <c r="IC8" s="120" t="e">
        <f ca="1">+VLOOKUP(IC12,#REF!,2,1)</f>
        <v>#REF!</v>
      </c>
      <c r="ID8" s="120" t="e">
        <f ca="1">+VLOOKUP(ID12,#REF!,2,1)</f>
        <v>#REF!</v>
      </c>
      <c r="IE8" s="120" t="e">
        <f ca="1">+VLOOKUP(IE12,#REF!,2,1)</f>
        <v>#REF!</v>
      </c>
      <c r="IF8" s="120" t="e">
        <f ca="1">+VLOOKUP(IF12,#REF!,2,1)</f>
        <v>#REF!</v>
      </c>
      <c r="IG8" s="120" t="e">
        <f ca="1">+VLOOKUP(IG12,#REF!,2,1)</f>
        <v>#REF!</v>
      </c>
      <c r="IH8" s="120" t="e">
        <f ca="1">+VLOOKUP(IH12,#REF!,2,1)</f>
        <v>#REF!</v>
      </c>
      <c r="II8" s="120" t="e">
        <f ca="1">+VLOOKUP(II12,#REF!,2,1)</f>
        <v>#REF!</v>
      </c>
      <c r="IJ8" s="120" t="e">
        <f ca="1">+VLOOKUP(IJ12,#REF!,2,1)</f>
        <v>#REF!</v>
      </c>
      <c r="IK8" s="120" t="e">
        <f ca="1">+VLOOKUP(IK12,#REF!,2,1)</f>
        <v>#REF!</v>
      </c>
      <c r="IL8" s="120" t="e">
        <f ca="1">+VLOOKUP(IL12,#REF!,2,1)</f>
        <v>#REF!</v>
      </c>
      <c r="IM8" s="120" t="e">
        <f ca="1">+VLOOKUP(IM12,#REF!,2,1)</f>
        <v>#REF!</v>
      </c>
      <c r="IN8" s="120" t="e">
        <f ca="1">+VLOOKUP(IN12,#REF!,2,1)</f>
        <v>#REF!</v>
      </c>
      <c r="IO8" s="120" t="e">
        <f ca="1">+VLOOKUP(IO12,#REF!,2,1)</f>
        <v>#REF!</v>
      </c>
      <c r="IP8" s="120" t="e">
        <f ca="1">+VLOOKUP(IP12,#REF!,2,1)</f>
        <v>#REF!</v>
      </c>
      <c r="IQ8" s="120" t="e">
        <f ca="1">+VLOOKUP(IQ12,#REF!,2,1)</f>
        <v>#REF!</v>
      </c>
      <c r="IR8" s="120" t="e">
        <f ca="1">+VLOOKUP(IR12,#REF!,2,1)</f>
        <v>#REF!</v>
      </c>
      <c r="IS8" s="120" t="e">
        <f ca="1">+VLOOKUP(IS12,#REF!,2,1)</f>
        <v>#REF!</v>
      </c>
      <c r="IT8" s="120" t="e">
        <f ca="1">+VLOOKUP(IT12,#REF!,2,1)</f>
        <v>#REF!</v>
      </c>
      <c r="IU8" s="120" t="e">
        <f ca="1">+VLOOKUP(IU12,#REF!,2,1)</f>
        <v>#REF!</v>
      </c>
      <c r="IV8" s="120" t="e">
        <f ca="1">+VLOOKUP(IV12,#REF!,2,1)</f>
        <v>#REF!</v>
      </c>
      <c r="IW8" s="120" t="e">
        <f ca="1">+VLOOKUP(IW12,#REF!,2,1)</f>
        <v>#REF!</v>
      </c>
      <c r="IX8" s="120" t="e">
        <f ca="1">+VLOOKUP(IX12,#REF!,2,1)</f>
        <v>#REF!</v>
      </c>
      <c r="IY8" s="120" t="e">
        <f ca="1">+VLOOKUP(IY12,#REF!,2,1)</f>
        <v>#REF!</v>
      </c>
      <c r="IZ8" s="120" t="e">
        <f ca="1">+VLOOKUP(IZ12,#REF!,2,1)</f>
        <v>#REF!</v>
      </c>
      <c r="JA8" s="120" t="e">
        <f ca="1">+VLOOKUP(JA12,#REF!,2,1)</f>
        <v>#REF!</v>
      </c>
      <c r="JB8" s="120" t="e">
        <f ca="1">+VLOOKUP(JB12,#REF!,2,1)</f>
        <v>#REF!</v>
      </c>
      <c r="JC8" s="120" t="e">
        <f ca="1">+VLOOKUP(JC12,#REF!,2,1)</f>
        <v>#REF!</v>
      </c>
      <c r="JD8" s="120" t="e">
        <f ca="1">+VLOOKUP(JD12,#REF!,2,1)</f>
        <v>#REF!</v>
      </c>
      <c r="JE8" s="120" t="e">
        <f ca="1">+VLOOKUP(JE12,#REF!,2,1)</f>
        <v>#REF!</v>
      </c>
      <c r="JF8" s="120" t="e">
        <f ca="1">+VLOOKUP(JF12,#REF!,2,1)</f>
        <v>#REF!</v>
      </c>
      <c r="JG8" s="120" t="e">
        <f ca="1">+VLOOKUP(JG12,#REF!,2,1)</f>
        <v>#REF!</v>
      </c>
      <c r="JH8" s="120" t="e">
        <f ca="1">+VLOOKUP(JH12,#REF!,2,1)</f>
        <v>#REF!</v>
      </c>
      <c r="JI8" s="120" t="e">
        <f ca="1">+VLOOKUP(JI12,#REF!,2,1)</f>
        <v>#REF!</v>
      </c>
      <c r="JJ8" s="120" t="e">
        <f ca="1">+VLOOKUP(JJ12,#REF!,2,1)</f>
        <v>#REF!</v>
      </c>
      <c r="JK8" s="120" t="e">
        <f ca="1">+VLOOKUP(JK12,#REF!,2,1)</f>
        <v>#REF!</v>
      </c>
      <c r="JL8" s="120" t="e">
        <f ca="1">+VLOOKUP(JL12,#REF!,2,1)</f>
        <v>#REF!</v>
      </c>
      <c r="JM8" s="120" t="e">
        <f ca="1">+VLOOKUP(JM12,#REF!,2,1)</f>
        <v>#REF!</v>
      </c>
      <c r="JN8" s="120" t="e">
        <f ca="1">+VLOOKUP(JN12,#REF!,2,1)</f>
        <v>#REF!</v>
      </c>
      <c r="JO8" s="120" t="e">
        <f ca="1">+VLOOKUP(JO12,#REF!,2,1)</f>
        <v>#REF!</v>
      </c>
      <c r="JP8" s="120" t="e">
        <f ca="1">+VLOOKUP(JP12,#REF!,2,1)</f>
        <v>#REF!</v>
      </c>
      <c r="JQ8" s="120" t="e">
        <f ca="1">+VLOOKUP(JQ12,#REF!,2,1)</f>
        <v>#REF!</v>
      </c>
      <c r="JR8" s="120" t="e">
        <f ca="1">+VLOOKUP(JR12,#REF!,2,1)</f>
        <v>#REF!</v>
      </c>
      <c r="JS8" s="120" t="e">
        <f ca="1">+VLOOKUP(JS12,#REF!,2,1)</f>
        <v>#REF!</v>
      </c>
      <c r="JT8" s="120" t="e">
        <f ca="1">+VLOOKUP(JT12,#REF!,2,1)</f>
        <v>#REF!</v>
      </c>
      <c r="JU8" s="120" t="e">
        <f ca="1">+VLOOKUP(JU12,#REF!,2,1)</f>
        <v>#REF!</v>
      </c>
      <c r="JV8" s="120" t="e">
        <f ca="1">+VLOOKUP(JV12,#REF!,2,1)</f>
        <v>#REF!</v>
      </c>
      <c r="JW8" s="120" t="e">
        <f ca="1">+VLOOKUP(JW12,#REF!,2,1)</f>
        <v>#REF!</v>
      </c>
      <c r="JX8" s="120" t="e">
        <f ca="1">+VLOOKUP(JX12,#REF!,2,1)</f>
        <v>#REF!</v>
      </c>
      <c r="JY8" s="120" t="e">
        <f ca="1">+VLOOKUP(JY12,#REF!,2,1)</f>
        <v>#REF!</v>
      </c>
      <c r="JZ8" s="120" t="e">
        <f ca="1">+VLOOKUP(JZ12,#REF!,2,1)</f>
        <v>#REF!</v>
      </c>
      <c r="KA8" s="120" t="e">
        <f ca="1">+VLOOKUP(KA12,#REF!,2,1)</f>
        <v>#REF!</v>
      </c>
      <c r="KB8" s="120" t="e">
        <f ca="1">+VLOOKUP(KB12,#REF!,2,1)</f>
        <v>#REF!</v>
      </c>
      <c r="KC8" s="120" t="e">
        <f ca="1">+VLOOKUP(KC12,#REF!,2,1)</f>
        <v>#REF!</v>
      </c>
      <c r="KD8" s="120" t="e">
        <f ca="1">+VLOOKUP(KD12,#REF!,2,1)</f>
        <v>#REF!</v>
      </c>
      <c r="KE8" s="120" t="e">
        <f ca="1">+VLOOKUP(KE12,#REF!,2,1)</f>
        <v>#REF!</v>
      </c>
      <c r="KF8" s="120" t="e">
        <f ca="1">+VLOOKUP(KF12,#REF!,2,1)</f>
        <v>#REF!</v>
      </c>
      <c r="KG8" s="120" t="e">
        <f ca="1">+VLOOKUP(KG12,#REF!,2,1)</f>
        <v>#REF!</v>
      </c>
      <c r="KH8" s="120" t="e">
        <f ca="1">+VLOOKUP(KH12,#REF!,2,1)</f>
        <v>#REF!</v>
      </c>
      <c r="KI8" s="120" t="e">
        <f ca="1">+VLOOKUP(KI12,#REF!,2,1)</f>
        <v>#REF!</v>
      </c>
      <c r="KJ8" s="120" t="e">
        <f ca="1">+VLOOKUP(KJ12,#REF!,2,1)</f>
        <v>#REF!</v>
      </c>
      <c r="KK8" s="120" t="e">
        <f ca="1">+VLOOKUP(KK12,#REF!,2,1)</f>
        <v>#REF!</v>
      </c>
      <c r="KL8" s="120" t="e">
        <f ca="1">+VLOOKUP(KL12,#REF!,2,1)</f>
        <v>#REF!</v>
      </c>
      <c r="KM8" s="120" t="e">
        <f ca="1">+VLOOKUP(KM12,#REF!,2,1)</f>
        <v>#REF!</v>
      </c>
      <c r="KN8" s="120" t="e">
        <f ca="1">+VLOOKUP(KN12,#REF!,2,1)</f>
        <v>#REF!</v>
      </c>
      <c r="KO8" s="120" t="e">
        <f ca="1">+VLOOKUP(KO12,#REF!,2,1)</f>
        <v>#REF!</v>
      </c>
      <c r="KP8" s="120" t="e">
        <f ca="1">+VLOOKUP(KP12,#REF!,2,1)</f>
        <v>#REF!</v>
      </c>
      <c r="KQ8" s="120" t="e">
        <f ca="1">+VLOOKUP(KQ12,#REF!,2,1)</f>
        <v>#REF!</v>
      </c>
      <c r="KR8" s="120" t="e">
        <f ca="1">+VLOOKUP(KR12,#REF!,2,1)</f>
        <v>#REF!</v>
      </c>
      <c r="KS8" s="120" t="e">
        <f ca="1">+VLOOKUP(KS12,#REF!,2,1)</f>
        <v>#REF!</v>
      </c>
      <c r="KT8" s="120" t="e">
        <f ca="1">+VLOOKUP(KT12,#REF!,2,1)</f>
        <v>#REF!</v>
      </c>
      <c r="KU8" s="120" t="e">
        <f ca="1">+VLOOKUP(KU12,#REF!,2,1)</f>
        <v>#REF!</v>
      </c>
      <c r="KV8" s="120" t="e">
        <f ca="1">+VLOOKUP(KV12,#REF!,2,1)</f>
        <v>#REF!</v>
      </c>
      <c r="KW8" s="120" t="e">
        <f ca="1">+VLOOKUP(KW12,#REF!,2,1)</f>
        <v>#REF!</v>
      </c>
      <c r="KX8" s="120" t="e">
        <f ca="1">+VLOOKUP(KX12,#REF!,2,1)</f>
        <v>#REF!</v>
      </c>
      <c r="KY8" s="120" t="e">
        <f ca="1">+VLOOKUP(KY12,#REF!,2,1)</f>
        <v>#REF!</v>
      </c>
      <c r="KZ8" s="120" t="e">
        <f ca="1">+VLOOKUP(KZ12,#REF!,2,1)</f>
        <v>#REF!</v>
      </c>
      <c r="LA8" s="120" t="e">
        <f ca="1">+VLOOKUP(LA12,#REF!,2,1)</f>
        <v>#REF!</v>
      </c>
      <c r="LB8" s="120" t="e">
        <f ca="1">+VLOOKUP(LB12,#REF!,2,1)</f>
        <v>#REF!</v>
      </c>
      <c r="LC8" s="120" t="e">
        <f ca="1">+VLOOKUP(LC12,#REF!,2,1)</f>
        <v>#REF!</v>
      </c>
      <c r="LD8" s="120" t="e">
        <f ca="1">+VLOOKUP(LD12,#REF!,2,1)</f>
        <v>#REF!</v>
      </c>
      <c r="LE8" s="120" t="e">
        <f ca="1">+VLOOKUP(LE12,#REF!,2,1)</f>
        <v>#REF!</v>
      </c>
      <c r="LF8" s="120" t="e">
        <f ca="1">+VLOOKUP(LF12,#REF!,2,1)</f>
        <v>#REF!</v>
      </c>
      <c r="LG8" s="120" t="e">
        <f ca="1">+VLOOKUP(LG12,#REF!,2,1)</f>
        <v>#REF!</v>
      </c>
      <c r="LH8" s="120" t="e">
        <f ca="1">+VLOOKUP(LH12,#REF!,2,1)</f>
        <v>#REF!</v>
      </c>
      <c r="LI8" s="120" t="e">
        <f ca="1">+VLOOKUP(LI12,#REF!,2,1)</f>
        <v>#REF!</v>
      </c>
      <c r="LJ8" s="120" t="e">
        <f ca="1">+VLOOKUP(LJ12,#REF!,2,1)</f>
        <v>#REF!</v>
      </c>
      <c r="LK8" s="120" t="e">
        <f ca="1">+VLOOKUP(LK12,#REF!,2,1)</f>
        <v>#REF!</v>
      </c>
      <c r="LL8" s="120" t="e">
        <f ca="1">+VLOOKUP(LL12,#REF!,2,1)</f>
        <v>#REF!</v>
      </c>
      <c r="LM8" s="120" t="e">
        <f ca="1">+VLOOKUP(LM12,#REF!,2,1)</f>
        <v>#REF!</v>
      </c>
      <c r="LN8" s="120" t="e">
        <f ca="1">+VLOOKUP(LN12,#REF!,2,1)</f>
        <v>#REF!</v>
      </c>
      <c r="LO8" s="120" t="e">
        <f ca="1">+VLOOKUP(LO12,#REF!,2,1)</f>
        <v>#REF!</v>
      </c>
      <c r="LP8" s="120" t="e">
        <f ca="1">+VLOOKUP(LP12,#REF!,2,1)</f>
        <v>#REF!</v>
      </c>
      <c r="LQ8" s="120" t="e">
        <f ca="1">+VLOOKUP(LQ12,#REF!,2,1)</f>
        <v>#REF!</v>
      </c>
      <c r="LR8" s="120" t="e">
        <f ca="1">+VLOOKUP(LR12,#REF!,2,1)</f>
        <v>#REF!</v>
      </c>
      <c r="LS8" s="120" t="e">
        <f ca="1">+VLOOKUP(LS12,#REF!,2,1)</f>
        <v>#REF!</v>
      </c>
      <c r="LT8" s="120" t="e">
        <f ca="1">+VLOOKUP(LT12,#REF!,2,1)</f>
        <v>#REF!</v>
      </c>
      <c r="LU8" s="120" t="e">
        <f ca="1">+VLOOKUP(LU12,#REF!,2,1)</f>
        <v>#REF!</v>
      </c>
      <c r="LV8" s="120" t="e">
        <f ca="1">+VLOOKUP(LV12,#REF!,2,1)</f>
        <v>#REF!</v>
      </c>
      <c r="LW8" s="120" t="e">
        <f ca="1">+VLOOKUP(LW12,#REF!,2,1)</f>
        <v>#REF!</v>
      </c>
      <c r="LX8" s="120" t="e">
        <f ca="1">+VLOOKUP(LX12,#REF!,2,1)</f>
        <v>#REF!</v>
      </c>
      <c r="LY8" s="120" t="e">
        <f ca="1">+VLOOKUP(LY12,#REF!,2,1)</f>
        <v>#REF!</v>
      </c>
      <c r="LZ8" s="120" t="e">
        <f ca="1">+VLOOKUP(LZ12,#REF!,2,1)</f>
        <v>#REF!</v>
      </c>
      <c r="MA8" s="120" t="e">
        <f ca="1">+VLOOKUP(MA12,#REF!,2,1)</f>
        <v>#REF!</v>
      </c>
      <c r="MB8" s="120" t="e">
        <f ca="1">+VLOOKUP(MB12,#REF!,2,1)</f>
        <v>#REF!</v>
      </c>
      <c r="MC8" s="120" t="e">
        <f ca="1">+VLOOKUP(MC12,#REF!,2,1)</f>
        <v>#REF!</v>
      </c>
      <c r="MD8" s="120" t="e">
        <f ca="1">+VLOOKUP(MD12,#REF!,2,1)</f>
        <v>#REF!</v>
      </c>
      <c r="ME8" s="120" t="e">
        <f ca="1">+VLOOKUP(ME12,#REF!,2,1)</f>
        <v>#REF!</v>
      </c>
      <c r="MF8" s="120" t="e">
        <f ca="1">+VLOOKUP(MF12,#REF!,2,1)</f>
        <v>#REF!</v>
      </c>
      <c r="MG8" s="120" t="e">
        <f ca="1">+VLOOKUP(MG12,#REF!,2,1)</f>
        <v>#REF!</v>
      </c>
      <c r="MH8" s="120" t="e">
        <f ca="1">+VLOOKUP(MH12,#REF!,2,1)</f>
        <v>#REF!</v>
      </c>
      <c r="MI8" s="120" t="e">
        <f ca="1">+VLOOKUP(MI12,#REF!,2,1)</f>
        <v>#REF!</v>
      </c>
      <c r="MJ8" s="120" t="e">
        <f ca="1">+VLOOKUP(MJ12,#REF!,2,1)</f>
        <v>#REF!</v>
      </c>
      <c r="MK8" s="120" t="e">
        <f ca="1">+VLOOKUP(MK12,#REF!,2,1)</f>
        <v>#REF!</v>
      </c>
      <c r="ML8" s="120" t="e">
        <f ca="1">+VLOOKUP(ML12,#REF!,2,1)</f>
        <v>#REF!</v>
      </c>
      <c r="MM8" s="120" t="e">
        <f ca="1">+VLOOKUP(MM12,#REF!,2,1)</f>
        <v>#REF!</v>
      </c>
      <c r="MN8" s="120" t="e">
        <f ca="1">+VLOOKUP(MN12,#REF!,2,1)</f>
        <v>#REF!</v>
      </c>
      <c r="MO8" s="120" t="e">
        <f ca="1">+VLOOKUP(MO12,#REF!,2,1)</f>
        <v>#REF!</v>
      </c>
      <c r="MP8" s="120" t="e">
        <f ca="1">+VLOOKUP(MP12,#REF!,2,1)</f>
        <v>#REF!</v>
      </c>
      <c r="MQ8" s="120" t="e">
        <f ca="1">+VLOOKUP(MQ12,#REF!,2,1)</f>
        <v>#REF!</v>
      </c>
      <c r="MR8" s="120" t="e">
        <f ca="1">+VLOOKUP(MR12,#REF!,2,1)</f>
        <v>#REF!</v>
      </c>
      <c r="MS8" s="120" t="e">
        <f ca="1">+VLOOKUP(MS12,#REF!,2,1)</f>
        <v>#REF!</v>
      </c>
      <c r="MT8" s="120" t="e">
        <f ca="1">+VLOOKUP(MT12,#REF!,2,1)</f>
        <v>#REF!</v>
      </c>
      <c r="MU8" s="120" t="e">
        <f ca="1">+VLOOKUP(MU12,#REF!,2,1)</f>
        <v>#REF!</v>
      </c>
      <c r="MV8" s="120" t="e">
        <f ca="1">+VLOOKUP(MV12,#REF!,2,1)</f>
        <v>#REF!</v>
      </c>
      <c r="MW8" s="120" t="e">
        <f ca="1">+VLOOKUP(MW12,#REF!,2,1)</f>
        <v>#REF!</v>
      </c>
      <c r="MX8" s="120" t="e">
        <f ca="1">+VLOOKUP(MX12,#REF!,2,1)</f>
        <v>#REF!</v>
      </c>
      <c r="MY8" s="120" t="e">
        <f ca="1">+VLOOKUP(MY12,#REF!,2,1)</f>
        <v>#REF!</v>
      </c>
      <c r="MZ8" s="120" t="e">
        <f ca="1">+VLOOKUP(MZ12,#REF!,2,1)</f>
        <v>#REF!</v>
      </c>
      <c r="NA8" s="120" t="e">
        <f ca="1">+VLOOKUP(NA12,#REF!,2,1)</f>
        <v>#REF!</v>
      </c>
      <c r="NB8" s="120" t="e">
        <f ca="1">+VLOOKUP(NB12,#REF!,2,1)</f>
        <v>#REF!</v>
      </c>
      <c r="NC8" s="120" t="e">
        <f ca="1">+VLOOKUP(NC12,#REF!,2,1)</f>
        <v>#REF!</v>
      </c>
      <c r="ND8" s="120" t="e">
        <f ca="1">+VLOOKUP(ND12,#REF!,2,1)</f>
        <v>#REF!</v>
      </c>
      <c r="NE8" s="120" t="e">
        <f ca="1">+VLOOKUP(NE12,#REF!,2,1)</f>
        <v>#REF!</v>
      </c>
      <c r="NF8" s="120" t="e">
        <f ca="1">+VLOOKUP(NF12,#REF!,2,1)</f>
        <v>#REF!</v>
      </c>
      <c r="NG8" s="120" t="e">
        <f ca="1">+VLOOKUP(NG12,#REF!,2,1)</f>
        <v>#REF!</v>
      </c>
      <c r="NH8" s="120" t="e">
        <f ca="1">+VLOOKUP(NH12,#REF!,2,1)</f>
        <v>#REF!</v>
      </c>
      <c r="NI8" s="120" t="e">
        <f ca="1">+VLOOKUP(NI12,#REF!,2,1)</f>
        <v>#REF!</v>
      </c>
      <c r="NJ8" s="120" t="e">
        <f ca="1">+VLOOKUP(NJ12,#REF!,2,1)</f>
        <v>#REF!</v>
      </c>
      <c r="NK8" s="120" t="e">
        <f ca="1">+VLOOKUP(NK12,#REF!,2,1)</f>
        <v>#REF!</v>
      </c>
      <c r="NL8" s="120" t="e">
        <f ca="1">+VLOOKUP(NL12,#REF!,2,1)</f>
        <v>#REF!</v>
      </c>
      <c r="NM8" s="120" t="e">
        <f ca="1">+VLOOKUP(NM12,#REF!,2,1)</f>
        <v>#REF!</v>
      </c>
      <c r="NN8" s="120" t="e">
        <f ca="1">+VLOOKUP(NN12,#REF!,2,1)</f>
        <v>#REF!</v>
      </c>
      <c r="NO8" s="120" t="e">
        <f ca="1">+VLOOKUP(NO12,#REF!,2,1)</f>
        <v>#REF!</v>
      </c>
      <c r="NP8" s="120" t="e">
        <f ca="1">+VLOOKUP(NP12,#REF!,2,1)</f>
        <v>#REF!</v>
      </c>
      <c r="NQ8" s="120" t="e">
        <f ca="1">+VLOOKUP(NQ12,#REF!,2,1)</f>
        <v>#REF!</v>
      </c>
      <c r="NR8" s="120" t="e">
        <f ca="1">+VLOOKUP(NR12,#REF!,2,1)</f>
        <v>#REF!</v>
      </c>
      <c r="NS8" s="120" t="e">
        <f ca="1">+VLOOKUP(NS12,#REF!,2,1)</f>
        <v>#REF!</v>
      </c>
      <c r="NT8" s="120" t="e">
        <f ca="1">+VLOOKUP(NT12,#REF!,2,1)</f>
        <v>#REF!</v>
      </c>
      <c r="NU8" s="120" t="e">
        <f ca="1">+VLOOKUP(NU12,#REF!,2,1)</f>
        <v>#REF!</v>
      </c>
      <c r="NV8" s="120" t="e">
        <f ca="1">+VLOOKUP(NV12,#REF!,2,1)</f>
        <v>#REF!</v>
      </c>
      <c r="NW8" s="120" t="e">
        <f ca="1">+VLOOKUP(NW12,#REF!,2,1)</f>
        <v>#REF!</v>
      </c>
      <c r="NX8" s="120" t="e">
        <f ca="1">+VLOOKUP(NX12,#REF!,2,1)</f>
        <v>#REF!</v>
      </c>
      <c r="NY8" s="120" t="e">
        <f ca="1">+VLOOKUP(NY12,#REF!,2,1)</f>
        <v>#REF!</v>
      </c>
      <c r="NZ8" s="120" t="e">
        <f ca="1">+VLOOKUP(NZ12,#REF!,2,1)</f>
        <v>#REF!</v>
      </c>
      <c r="OA8" s="120" t="e">
        <f ca="1">+VLOOKUP(OA12,#REF!,2,1)</f>
        <v>#REF!</v>
      </c>
      <c r="OB8" s="120" t="e">
        <f ca="1">+VLOOKUP(OB12,#REF!,2,1)</f>
        <v>#REF!</v>
      </c>
      <c r="OC8" s="120" t="e">
        <f ca="1">+VLOOKUP(OC12,#REF!,2,1)</f>
        <v>#REF!</v>
      </c>
      <c r="OD8" s="120" t="e">
        <f ca="1">+VLOOKUP(OD12,#REF!,2,1)</f>
        <v>#REF!</v>
      </c>
      <c r="OE8" s="120" t="e">
        <f ca="1">+VLOOKUP(OE12,#REF!,2,1)</f>
        <v>#REF!</v>
      </c>
      <c r="OF8" s="120" t="e">
        <f ca="1">+VLOOKUP(OF12,#REF!,2,1)</f>
        <v>#REF!</v>
      </c>
      <c r="OG8" s="120" t="e">
        <f ca="1">+VLOOKUP(OG12,#REF!,2,1)</f>
        <v>#REF!</v>
      </c>
      <c r="OH8" s="120" t="e">
        <f ca="1">+VLOOKUP(OH12,#REF!,2,1)</f>
        <v>#REF!</v>
      </c>
      <c r="OI8" s="120" t="e">
        <f ca="1">+VLOOKUP(OI12,#REF!,2,1)</f>
        <v>#REF!</v>
      </c>
      <c r="OJ8" s="120" t="e">
        <f ca="1">+VLOOKUP(OJ12,#REF!,2,1)</f>
        <v>#REF!</v>
      </c>
      <c r="OK8" s="120" t="e">
        <f ca="1">+VLOOKUP(OK12,#REF!,2,1)</f>
        <v>#REF!</v>
      </c>
      <c r="OL8" s="120" t="e">
        <f ca="1">+VLOOKUP(OL12,#REF!,2,1)</f>
        <v>#REF!</v>
      </c>
      <c r="OM8" s="120" t="e">
        <f ca="1">+VLOOKUP(OM12,#REF!,2,1)</f>
        <v>#REF!</v>
      </c>
      <c r="ON8" s="120" t="e">
        <f ca="1">+VLOOKUP(ON12,#REF!,2,1)</f>
        <v>#REF!</v>
      </c>
      <c r="OO8" s="120" t="e">
        <f ca="1">+VLOOKUP(OO12,#REF!,2,1)</f>
        <v>#REF!</v>
      </c>
      <c r="OP8" s="120" t="e">
        <f ca="1">+VLOOKUP(OP12,#REF!,2,1)</f>
        <v>#REF!</v>
      </c>
      <c r="OQ8" s="120" t="e">
        <f ca="1">+VLOOKUP(OQ12,#REF!,2,1)</f>
        <v>#REF!</v>
      </c>
      <c r="OR8" s="120"/>
    </row>
    <row r="9" spans="1:443" s="49" customFormat="1" ht="15" hidden="1" outlineLevel="1" x14ac:dyDescent="0.3">
      <c r="D9" s="50"/>
      <c r="H9" s="50"/>
      <c r="K9" s="121"/>
      <c r="M9" s="49" t="s">
        <v>122</v>
      </c>
      <c r="O9" s="50"/>
      <c r="Q9" s="120" t="e">
        <f ca="1">+VLOOKUP(Q12,#REF!,2,1)</f>
        <v>#REF!</v>
      </c>
      <c r="R9" s="120" t="e">
        <f ca="1">+VLOOKUP(R12,#REF!,2,1)</f>
        <v>#REF!</v>
      </c>
      <c r="S9" s="120" t="e">
        <f ca="1">+VLOOKUP(S12,#REF!,2,1)</f>
        <v>#REF!</v>
      </c>
      <c r="T9" s="120" t="e">
        <f ca="1">+VLOOKUP(T12,#REF!,2,1)</f>
        <v>#REF!</v>
      </c>
      <c r="U9" s="120" t="e">
        <f ca="1">+VLOOKUP(U12,#REF!,2,1)</f>
        <v>#REF!</v>
      </c>
      <c r="V9" s="120" t="e">
        <f ca="1">+VLOOKUP(V12,#REF!,2,1)</f>
        <v>#REF!</v>
      </c>
      <c r="W9" s="120" t="e">
        <f ca="1">+VLOOKUP(W12,#REF!,2,1)</f>
        <v>#REF!</v>
      </c>
      <c r="X9" s="120" t="e">
        <f ca="1">+VLOOKUP(X12,#REF!,2,1)</f>
        <v>#REF!</v>
      </c>
      <c r="Y9" s="120" t="e">
        <f ca="1">+VLOOKUP(Y12,#REF!,2,1)</f>
        <v>#REF!</v>
      </c>
      <c r="Z9" s="120" t="e">
        <f ca="1">+VLOOKUP(Z12,#REF!,2,1)</f>
        <v>#REF!</v>
      </c>
      <c r="AA9" s="120" t="e">
        <f ca="1">+VLOOKUP(AA12,#REF!,2,1)</f>
        <v>#REF!</v>
      </c>
      <c r="AB9" s="120" t="e">
        <f ca="1">+VLOOKUP(AB12,#REF!,2,1)</f>
        <v>#REF!</v>
      </c>
      <c r="AC9" s="120" t="e">
        <f ca="1">+VLOOKUP(AC12,#REF!,2,1)</f>
        <v>#REF!</v>
      </c>
      <c r="AD9" s="120" t="e">
        <f ca="1">+VLOOKUP(AD12,#REF!,2,1)</f>
        <v>#REF!</v>
      </c>
      <c r="AE9" s="120" t="e">
        <f ca="1">+VLOOKUP(AE12,#REF!,2,1)</f>
        <v>#REF!</v>
      </c>
      <c r="AF9" s="120" t="e">
        <f ca="1">+VLOOKUP(AF12,#REF!,2,1)</f>
        <v>#REF!</v>
      </c>
      <c r="AG9" s="120" t="e">
        <f ca="1">+VLOOKUP(AG12,#REF!,2,1)</f>
        <v>#REF!</v>
      </c>
      <c r="AH9" s="120" t="e">
        <f ca="1">+VLOOKUP(AH12,#REF!,2,1)</f>
        <v>#REF!</v>
      </c>
      <c r="AI9" s="120" t="e">
        <f ca="1">+VLOOKUP(AI12,#REF!,2,1)</f>
        <v>#REF!</v>
      </c>
      <c r="AJ9" s="120" t="e">
        <f ca="1">+VLOOKUP(AJ12,#REF!,2,1)</f>
        <v>#REF!</v>
      </c>
      <c r="AK9" s="120" t="e">
        <f ca="1">+VLOOKUP(AK12,#REF!,2,1)</f>
        <v>#REF!</v>
      </c>
      <c r="AL9" s="120" t="e">
        <f ca="1">+VLOOKUP(AL12,#REF!,2,1)</f>
        <v>#REF!</v>
      </c>
      <c r="AM9" s="120" t="e">
        <f ca="1">+VLOOKUP(AM12,#REF!,2,1)</f>
        <v>#REF!</v>
      </c>
      <c r="AN9" s="120" t="e">
        <f ca="1">+VLOOKUP(AN12,#REF!,2,1)</f>
        <v>#REF!</v>
      </c>
      <c r="AO9" s="120" t="e">
        <f ca="1">+VLOOKUP(AO12,#REF!,2,1)</f>
        <v>#REF!</v>
      </c>
      <c r="AP9" s="120" t="e">
        <f ca="1">+VLOOKUP(AP12,#REF!,2,1)</f>
        <v>#REF!</v>
      </c>
      <c r="AQ9" s="120" t="e">
        <f ca="1">+VLOOKUP(AQ12,#REF!,2,1)</f>
        <v>#REF!</v>
      </c>
      <c r="AR9" s="120" t="e">
        <f ca="1">+VLOOKUP(AR12,#REF!,2,1)</f>
        <v>#REF!</v>
      </c>
      <c r="AS9" s="120" t="e">
        <f ca="1">+VLOOKUP(AS12,#REF!,2,1)</f>
        <v>#REF!</v>
      </c>
      <c r="AT9" s="120" t="e">
        <f ca="1">+VLOOKUP(AT12,#REF!,2,1)</f>
        <v>#REF!</v>
      </c>
      <c r="AU9" s="120" t="e">
        <f ca="1">+VLOOKUP(AU12,#REF!,2,1)</f>
        <v>#REF!</v>
      </c>
      <c r="AV9" s="120" t="e">
        <f ca="1">+VLOOKUP(AV12,#REF!,2,1)</f>
        <v>#REF!</v>
      </c>
      <c r="AW9" s="120" t="e">
        <f ca="1">+VLOOKUP(AW12,#REF!,2,1)</f>
        <v>#REF!</v>
      </c>
      <c r="AX9" s="120" t="e">
        <f ca="1">+VLOOKUP(AX12,#REF!,2,1)</f>
        <v>#REF!</v>
      </c>
      <c r="AY9" s="120" t="e">
        <f ca="1">+VLOOKUP(AY12,#REF!,2,1)</f>
        <v>#REF!</v>
      </c>
      <c r="AZ9" s="120" t="e">
        <f ca="1">+VLOOKUP(AZ12,#REF!,2,1)</f>
        <v>#REF!</v>
      </c>
      <c r="BA9" s="120" t="e">
        <f ca="1">+VLOOKUP(BA12,#REF!,2,1)</f>
        <v>#REF!</v>
      </c>
      <c r="BB9" s="120" t="e">
        <f ca="1">+VLOOKUP(BB12,#REF!,2,1)</f>
        <v>#REF!</v>
      </c>
      <c r="BC9" s="120" t="e">
        <f ca="1">+VLOOKUP(BC12,#REF!,2,1)</f>
        <v>#REF!</v>
      </c>
      <c r="BD9" s="120" t="e">
        <f ca="1">+VLOOKUP(BD12,#REF!,2,1)</f>
        <v>#REF!</v>
      </c>
      <c r="BE9" s="120" t="e">
        <f ca="1">+VLOOKUP(BE12,#REF!,2,1)</f>
        <v>#REF!</v>
      </c>
      <c r="BF9" s="120" t="e">
        <f ca="1">+VLOOKUP(BF12,#REF!,2,1)</f>
        <v>#REF!</v>
      </c>
      <c r="BG9" s="120" t="e">
        <f ca="1">+VLOOKUP(BG12,#REF!,2,1)</f>
        <v>#REF!</v>
      </c>
      <c r="BH9" s="120" t="e">
        <f ca="1">+VLOOKUP(BH12,#REF!,2,1)</f>
        <v>#REF!</v>
      </c>
      <c r="BI9" s="120" t="e">
        <f ca="1">+VLOOKUP(BI12,#REF!,2,1)</f>
        <v>#REF!</v>
      </c>
      <c r="BJ9" s="120" t="e">
        <f ca="1">+VLOOKUP(BJ12,#REF!,2,1)</f>
        <v>#REF!</v>
      </c>
      <c r="BK9" s="120" t="e">
        <f ca="1">+VLOOKUP(BK12,#REF!,2,1)</f>
        <v>#REF!</v>
      </c>
      <c r="BL9" s="120" t="e">
        <f ca="1">+VLOOKUP(BL12,#REF!,2,1)</f>
        <v>#REF!</v>
      </c>
      <c r="BM9" s="120" t="e">
        <f ca="1">+VLOOKUP(BM12,#REF!,2,1)</f>
        <v>#REF!</v>
      </c>
      <c r="BN9" s="120" t="e">
        <f ca="1">+VLOOKUP(BN12,#REF!,2,1)</f>
        <v>#REF!</v>
      </c>
      <c r="BO9" s="120" t="e">
        <f ca="1">+VLOOKUP(BO12,#REF!,2,1)</f>
        <v>#REF!</v>
      </c>
      <c r="BP9" s="120" t="e">
        <f ca="1">+VLOOKUP(BP12,#REF!,2,1)</f>
        <v>#REF!</v>
      </c>
      <c r="BQ9" s="120" t="e">
        <f ca="1">+VLOOKUP(BQ12,#REF!,2,1)</f>
        <v>#REF!</v>
      </c>
      <c r="BR9" s="120" t="e">
        <f ca="1">+VLOOKUP(BR12,#REF!,2,1)</f>
        <v>#REF!</v>
      </c>
      <c r="BS9" s="120" t="e">
        <f ca="1">+VLOOKUP(BS12,#REF!,2,1)</f>
        <v>#REF!</v>
      </c>
      <c r="BT9" s="120" t="e">
        <f ca="1">+VLOOKUP(BT12,#REF!,2,1)</f>
        <v>#REF!</v>
      </c>
      <c r="BU9" s="120" t="e">
        <f ca="1">+VLOOKUP(BU12,#REF!,2,1)</f>
        <v>#REF!</v>
      </c>
      <c r="BV9" s="120" t="e">
        <f ca="1">+VLOOKUP(BV12,#REF!,2,1)</f>
        <v>#REF!</v>
      </c>
      <c r="BW9" s="120" t="e">
        <f ca="1">+VLOOKUP(BW12,#REF!,2,1)</f>
        <v>#REF!</v>
      </c>
      <c r="BX9" s="120" t="e">
        <f ca="1">+VLOOKUP(BX12,#REF!,2,1)</f>
        <v>#REF!</v>
      </c>
      <c r="BY9" s="120" t="e">
        <f ca="1">+VLOOKUP(BY12,#REF!,2,1)</f>
        <v>#REF!</v>
      </c>
      <c r="BZ9" s="120" t="e">
        <f ca="1">+VLOOKUP(BZ12,#REF!,2,1)</f>
        <v>#REF!</v>
      </c>
      <c r="CA9" s="120" t="e">
        <f ca="1">+VLOOKUP(CA12,#REF!,2,1)</f>
        <v>#REF!</v>
      </c>
      <c r="CB9" s="120" t="e">
        <f ca="1">+VLOOKUP(CB12,#REF!,2,1)</f>
        <v>#REF!</v>
      </c>
      <c r="CC9" s="120" t="e">
        <f ca="1">+VLOOKUP(CC12,#REF!,2,1)</f>
        <v>#REF!</v>
      </c>
      <c r="CD9" s="120" t="e">
        <f ca="1">+VLOOKUP(CD12,#REF!,2,1)</f>
        <v>#REF!</v>
      </c>
      <c r="CE9" s="120" t="e">
        <f ca="1">+VLOOKUP(CE12,#REF!,2,1)</f>
        <v>#REF!</v>
      </c>
      <c r="CF9" s="120" t="e">
        <f ca="1">+VLOOKUP(CF12,#REF!,2,1)</f>
        <v>#REF!</v>
      </c>
      <c r="CG9" s="120" t="e">
        <f ca="1">+VLOOKUP(CG12,#REF!,2,1)</f>
        <v>#REF!</v>
      </c>
      <c r="CH9" s="120" t="e">
        <f ca="1">+VLOOKUP(CH12,#REF!,2,1)</f>
        <v>#REF!</v>
      </c>
      <c r="CI9" s="120" t="e">
        <f ca="1">+VLOOKUP(CI12,#REF!,2,1)</f>
        <v>#REF!</v>
      </c>
      <c r="CJ9" s="120" t="e">
        <f ca="1">+VLOOKUP(CJ12,#REF!,2,1)</f>
        <v>#REF!</v>
      </c>
      <c r="CK9" s="120" t="e">
        <f ca="1">+VLOOKUP(CK12,#REF!,2,1)</f>
        <v>#REF!</v>
      </c>
      <c r="CL9" s="120" t="e">
        <f ca="1">+VLOOKUP(CL12,#REF!,2,1)</f>
        <v>#REF!</v>
      </c>
      <c r="CM9" s="120" t="e">
        <f ca="1">+VLOOKUP(CM12,#REF!,2,1)</f>
        <v>#REF!</v>
      </c>
      <c r="CN9" s="120" t="e">
        <f ca="1">+VLOOKUP(CN12,#REF!,2,1)</f>
        <v>#REF!</v>
      </c>
      <c r="CO9" s="120" t="e">
        <f ca="1">+VLOOKUP(CO12,#REF!,2,1)</f>
        <v>#REF!</v>
      </c>
      <c r="CP9" s="120" t="e">
        <f ca="1">+VLOOKUP(CP12,#REF!,2,1)</f>
        <v>#REF!</v>
      </c>
      <c r="CQ9" s="120" t="e">
        <f ca="1">+VLOOKUP(CQ12,#REF!,2,1)</f>
        <v>#REF!</v>
      </c>
      <c r="CR9" s="120" t="e">
        <f ca="1">+VLOOKUP(CR12,#REF!,2,1)</f>
        <v>#REF!</v>
      </c>
      <c r="CS9" s="120" t="e">
        <f ca="1">+VLOOKUP(CS12,#REF!,2,1)</f>
        <v>#REF!</v>
      </c>
      <c r="CT9" s="120" t="e">
        <f ca="1">+VLOOKUP(CT12,#REF!,2,1)</f>
        <v>#REF!</v>
      </c>
      <c r="CU9" s="120" t="e">
        <f ca="1">+VLOOKUP(CU12,#REF!,2,1)</f>
        <v>#REF!</v>
      </c>
      <c r="CV9" s="120" t="e">
        <f ca="1">+VLOOKUP(CV12,#REF!,2,1)</f>
        <v>#REF!</v>
      </c>
      <c r="CW9" s="120" t="e">
        <f ca="1">+VLOOKUP(CW12,#REF!,2,1)</f>
        <v>#REF!</v>
      </c>
      <c r="CX9" s="120" t="e">
        <f ca="1">+VLOOKUP(CX12,#REF!,2,1)</f>
        <v>#REF!</v>
      </c>
      <c r="CY9" s="120" t="e">
        <f ca="1">+VLOOKUP(CY12,#REF!,2,1)</f>
        <v>#REF!</v>
      </c>
      <c r="CZ9" s="120" t="e">
        <f ca="1">+VLOOKUP(CZ12,#REF!,2,1)</f>
        <v>#REF!</v>
      </c>
      <c r="DA9" s="120" t="e">
        <f ca="1">+VLOOKUP(DA12,#REF!,2,1)</f>
        <v>#REF!</v>
      </c>
      <c r="DB9" s="120" t="e">
        <f ca="1">+VLOOKUP(DB12,#REF!,2,1)</f>
        <v>#REF!</v>
      </c>
      <c r="DC9" s="120" t="e">
        <f ca="1">+VLOOKUP(DC12,#REF!,2,1)</f>
        <v>#REF!</v>
      </c>
      <c r="DD9" s="120" t="e">
        <f ca="1">+VLOOKUP(DD12,#REF!,2,1)</f>
        <v>#REF!</v>
      </c>
      <c r="DE9" s="120" t="e">
        <f ca="1">+VLOOKUP(DE12,#REF!,2,1)</f>
        <v>#REF!</v>
      </c>
      <c r="DF9" s="120" t="e">
        <f ca="1">+VLOOKUP(DF12,#REF!,2,1)</f>
        <v>#REF!</v>
      </c>
      <c r="DG9" s="120" t="e">
        <f ca="1">+VLOOKUP(DG12,#REF!,2,1)</f>
        <v>#REF!</v>
      </c>
      <c r="DH9" s="120" t="e">
        <f ca="1">+VLOOKUP(DH12,#REF!,2,1)</f>
        <v>#REF!</v>
      </c>
      <c r="DI9" s="120" t="e">
        <f ca="1">+VLOOKUP(DI12,#REF!,2,1)</f>
        <v>#REF!</v>
      </c>
      <c r="DJ9" s="120" t="e">
        <f ca="1">+VLOOKUP(DJ12,#REF!,2,1)</f>
        <v>#REF!</v>
      </c>
      <c r="DK9" s="120" t="e">
        <f ca="1">+VLOOKUP(DK12,#REF!,2,1)</f>
        <v>#REF!</v>
      </c>
      <c r="DL9" s="120" t="e">
        <f ca="1">+VLOOKUP(DL12,#REF!,2,1)</f>
        <v>#REF!</v>
      </c>
      <c r="DM9" s="120" t="e">
        <f ca="1">+VLOOKUP(DM12,#REF!,2,1)</f>
        <v>#REF!</v>
      </c>
      <c r="DN9" s="120" t="e">
        <f ca="1">+VLOOKUP(DN12,#REF!,2,1)</f>
        <v>#REF!</v>
      </c>
      <c r="DO9" s="120" t="e">
        <f ca="1">+VLOOKUP(DO12,#REF!,2,1)</f>
        <v>#REF!</v>
      </c>
      <c r="DP9" s="120" t="e">
        <f ca="1">+VLOOKUP(DP12,#REF!,2,1)</f>
        <v>#REF!</v>
      </c>
      <c r="DQ9" s="120" t="e">
        <f ca="1">+VLOOKUP(DQ12,#REF!,2,1)</f>
        <v>#REF!</v>
      </c>
      <c r="DR9" s="120" t="e">
        <f ca="1">+VLOOKUP(DR12,#REF!,2,1)</f>
        <v>#REF!</v>
      </c>
      <c r="DS9" s="120" t="e">
        <f ca="1">+VLOOKUP(DS12,#REF!,2,1)</f>
        <v>#REF!</v>
      </c>
      <c r="DT9" s="120" t="e">
        <f ca="1">+VLOOKUP(DT12,#REF!,2,1)</f>
        <v>#REF!</v>
      </c>
      <c r="DU9" s="120" t="e">
        <f ca="1">+VLOOKUP(DU12,#REF!,2,1)</f>
        <v>#REF!</v>
      </c>
      <c r="DV9" s="120" t="e">
        <f ca="1">+VLOOKUP(DV12,#REF!,2,1)</f>
        <v>#REF!</v>
      </c>
      <c r="DW9" s="120" t="e">
        <f ca="1">+VLOOKUP(DW12,#REF!,2,1)</f>
        <v>#REF!</v>
      </c>
      <c r="DX9" s="120" t="e">
        <f ca="1">+VLOOKUP(DX12,#REF!,2,1)</f>
        <v>#REF!</v>
      </c>
      <c r="DY9" s="120" t="e">
        <f ca="1">+VLOOKUP(DY12,#REF!,2,1)</f>
        <v>#REF!</v>
      </c>
      <c r="DZ9" s="120" t="e">
        <f ca="1">+VLOOKUP(DZ12,#REF!,2,1)</f>
        <v>#REF!</v>
      </c>
      <c r="EA9" s="120" t="e">
        <f ca="1">+VLOOKUP(EA12,#REF!,2,1)</f>
        <v>#REF!</v>
      </c>
      <c r="EB9" s="120" t="e">
        <f ca="1">+VLOOKUP(EB12,#REF!,2,1)</f>
        <v>#REF!</v>
      </c>
      <c r="EC9" s="120" t="e">
        <f ca="1">+VLOOKUP(EC12,#REF!,2,1)</f>
        <v>#REF!</v>
      </c>
      <c r="ED9" s="120" t="e">
        <f ca="1">+VLOOKUP(ED12,#REF!,2,1)</f>
        <v>#REF!</v>
      </c>
      <c r="EE9" s="120" t="e">
        <f ca="1">+VLOOKUP(EE12,#REF!,2,1)</f>
        <v>#REF!</v>
      </c>
      <c r="EF9" s="120" t="e">
        <f ca="1">+VLOOKUP(EF12,#REF!,2,1)</f>
        <v>#REF!</v>
      </c>
      <c r="EG9" s="120" t="e">
        <f ca="1">+VLOOKUP(EG12,#REF!,2,1)</f>
        <v>#REF!</v>
      </c>
      <c r="EH9" s="120" t="e">
        <f ca="1">+VLOOKUP(EH12,#REF!,2,1)</f>
        <v>#REF!</v>
      </c>
      <c r="EI9" s="120" t="e">
        <f ca="1">+VLOOKUP(EI12,#REF!,2,1)</f>
        <v>#REF!</v>
      </c>
      <c r="EJ9" s="120" t="e">
        <f ca="1">+VLOOKUP(EJ12,#REF!,2,1)</f>
        <v>#REF!</v>
      </c>
      <c r="EK9" s="120" t="e">
        <f ca="1">+VLOOKUP(EK12,#REF!,2,1)</f>
        <v>#REF!</v>
      </c>
      <c r="EL9" s="120" t="e">
        <f ca="1">+VLOOKUP(EL12,#REF!,2,1)</f>
        <v>#REF!</v>
      </c>
      <c r="EM9" s="120" t="e">
        <f ca="1">+VLOOKUP(EM12,#REF!,2,1)</f>
        <v>#REF!</v>
      </c>
      <c r="EN9" s="120" t="e">
        <f ca="1">+VLOOKUP(EN12,#REF!,2,1)</f>
        <v>#REF!</v>
      </c>
      <c r="EO9" s="120" t="e">
        <f ca="1">+VLOOKUP(EO12,#REF!,2,1)</f>
        <v>#REF!</v>
      </c>
      <c r="EP9" s="120" t="e">
        <f ca="1">+VLOOKUP(EP12,#REF!,2,1)</f>
        <v>#REF!</v>
      </c>
      <c r="EQ9" s="120" t="e">
        <f ca="1">+VLOOKUP(EQ12,#REF!,2,1)</f>
        <v>#REF!</v>
      </c>
      <c r="ER9" s="120" t="e">
        <f ca="1">+VLOOKUP(ER12,#REF!,2,1)</f>
        <v>#REF!</v>
      </c>
      <c r="ES9" s="120" t="e">
        <f ca="1">+VLOOKUP(ES12,#REF!,2,1)</f>
        <v>#REF!</v>
      </c>
      <c r="ET9" s="120" t="e">
        <f ca="1">+VLOOKUP(ET12,#REF!,2,1)</f>
        <v>#REF!</v>
      </c>
      <c r="EU9" s="120" t="e">
        <f ca="1">+VLOOKUP(EU12,#REF!,2,1)</f>
        <v>#REF!</v>
      </c>
      <c r="EV9" s="120" t="e">
        <f ca="1">+VLOOKUP(EV12,#REF!,2,1)</f>
        <v>#REF!</v>
      </c>
      <c r="EW9" s="120" t="e">
        <f ca="1">+VLOOKUP(EW12,#REF!,2,1)</f>
        <v>#REF!</v>
      </c>
      <c r="EX9" s="120" t="e">
        <f ca="1">+VLOOKUP(EX12,#REF!,2,1)</f>
        <v>#REF!</v>
      </c>
      <c r="EY9" s="120" t="e">
        <f ca="1">+VLOOKUP(EY12,#REF!,2,1)</f>
        <v>#REF!</v>
      </c>
      <c r="EZ9" s="120" t="e">
        <f ca="1">+VLOOKUP(EZ12,#REF!,2,1)</f>
        <v>#REF!</v>
      </c>
      <c r="FA9" s="120" t="e">
        <f ca="1">+VLOOKUP(FA12,#REF!,2,1)</f>
        <v>#REF!</v>
      </c>
      <c r="FB9" s="120" t="e">
        <f ca="1">+VLOOKUP(FB12,#REF!,2,1)</f>
        <v>#REF!</v>
      </c>
      <c r="FC9" s="120" t="e">
        <f ca="1">+VLOOKUP(FC12,#REF!,2,1)</f>
        <v>#REF!</v>
      </c>
      <c r="FD9" s="120" t="e">
        <f ca="1">+VLOOKUP(FD12,#REF!,2,1)</f>
        <v>#REF!</v>
      </c>
      <c r="FE9" s="120" t="e">
        <f ca="1">+VLOOKUP(FE12,#REF!,2,1)</f>
        <v>#REF!</v>
      </c>
      <c r="FF9" s="120" t="e">
        <f ca="1">+VLOOKUP(FF12,#REF!,2,1)</f>
        <v>#REF!</v>
      </c>
      <c r="FG9" s="120" t="e">
        <f ca="1">+VLOOKUP(FG12,#REF!,2,1)</f>
        <v>#REF!</v>
      </c>
      <c r="FH9" s="120" t="e">
        <f ca="1">+VLOOKUP(FH12,#REF!,2,1)</f>
        <v>#REF!</v>
      </c>
      <c r="FI9" s="120" t="e">
        <f ca="1">+VLOOKUP(FI12,#REF!,2,1)</f>
        <v>#REF!</v>
      </c>
      <c r="FJ9" s="120" t="e">
        <f ca="1">+VLOOKUP(FJ12,#REF!,2,1)</f>
        <v>#REF!</v>
      </c>
      <c r="FK9" s="120" t="e">
        <f ca="1">+VLOOKUP(FK12,#REF!,2,1)</f>
        <v>#REF!</v>
      </c>
      <c r="FL9" s="120" t="e">
        <f ca="1">+VLOOKUP(FL12,#REF!,2,1)</f>
        <v>#REF!</v>
      </c>
      <c r="FM9" s="120" t="e">
        <f ca="1">+VLOOKUP(FM12,#REF!,2,1)</f>
        <v>#REF!</v>
      </c>
      <c r="FN9" s="120" t="e">
        <f ca="1">+VLOOKUP(FN12,#REF!,2,1)</f>
        <v>#REF!</v>
      </c>
      <c r="FO9" s="120" t="e">
        <f ca="1">+VLOOKUP(FO12,#REF!,2,1)</f>
        <v>#REF!</v>
      </c>
      <c r="FP9" s="120" t="e">
        <f ca="1">+VLOOKUP(FP12,#REF!,2,1)</f>
        <v>#REF!</v>
      </c>
      <c r="FQ9" s="120" t="e">
        <f ca="1">+VLOOKUP(FQ12,#REF!,2,1)</f>
        <v>#REF!</v>
      </c>
      <c r="FR9" s="120" t="e">
        <f ca="1">+VLOOKUP(FR12,#REF!,2,1)</f>
        <v>#REF!</v>
      </c>
      <c r="FS9" s="120" t="e">
        <f ca="1">+VLOOKUP(FS12,#REF!,2,1)</f>
        <v>#REF!</v>
      </c>
      <c r="FT9" s="120" t="e">
        <f ca="1">+VLOOKUP(FT12,#REF!,2,1)</f>
        <v>#REF!</v>
      </c>
      <c r="FU9" s="120" t="e">
        <f ca="1">+VLOOKUP(FU12,#REF!,2,1)</f>
        <v>#REF!</v>
      </c>
      <c r="FV9" s="120" t="e">
        <f ca="1">+VLOOKUP(FV12,#REF!,2,1)</f>
        <v>#REF!</v>
      </c>
      <c r="FW9" s="120" t="e">
        <f ca="1">+VLOOKUP(FW12,#REF!,2,1)</f>
        <v>#REF!</v>
      </c>
      <c r="FX9" s="120" t="e">
        <f ca="1">+VLOOKUP(FX12,#REF!,2,1)</f>
        <v>#REF!</v>
      </c>
      <c r="FY9" s="120" t="e">
        <f ca="1">+VLOOKUP(FY12,#REF!,2,1)</f>
        <v>#REF!</v>
      </c>
      <c r="FZ9" s="120" t="e">
        <f ca="1">+VLOOKUP(FZ12,#REF!,2,1)</f>
        <v>#REF!</v>
      </c>
      <c r="GA9" s="120" t="e">
        <f ca="1">+VLOOKUP(GA12,#REF!,2,1)</f>
        <v>#REF!</v>
      </c>
      <c r="GB9" s="120" t="e">
        <f ca="1">+VLOOKUP(GB12,#REF!,2,1)</f>
        <v>#REF!</v>
      </c>
      <c r="GC9" s="120" t="e">
        <f ca="1">+VLOOKUP(GC12,#REF!,2,1)</f>
        <v>#REF!</v>
      </c>
      <c r="GD9" s="120" t="e">
        <f ca="1">+VLOOKUP(GD12,#REF!,2,1)</f>
        <v>#REF!</v>
      </c>
      <c r="GE9" s="120" t="e">
        <f ca="1">+VLOOKUP(GE12,#REF!,2,1)</f>
        <v>#REF!</v>
      </c>
      <c r="GF9" s="120" t="e">
        <f ca="1">+VLOOKUP(GF12,#REF!,2,1)</f>
        <v>#REF!</v>
      </c>
      <c r="GG9" s="120" t="e">
        <f ca="1">+VLOOKUP(GG12,#REF!,2,1)</f>
        <v>#REF!</v>
      </c>
      <c r="GH9" s="120" t="e">
        <f ca="1">+VLOOKUP(GH12,#REF!,2,1)</f>
        <v>#REF!</v>
      </c>
      <c r="GI9" s="120" t="e">
        <f ca="1">+VLOOKUP(GI12,#REF!,2,1)</f>
        <v>#REF!</v>
      </c>
      <c r="GJ9" s="120" t="e">
        <f ca="1">+VLOOKUP(GJ12,#REF!,2,1)</f>
        <v>#REF!</v>
      </c>
      <c r="GK9" s="120" t="e">
        <f ca="1">+VLOOKUP(GK12,#REF!,2,1)</f>
        <v>#REF!</v>
      </c>
      <c r="GL9" s="120" t="e">
        <f ca="1">+VLOOKUP(GL12,#REF!,2,1)</f>
        <v>#REF!</v>
      </c>
      <c r="GM9" s="120" t="e">
        <f ca="1">+VLOOKUP(GM12,#REF!,2,1)</f>
        <v>#REF!</v>
      </c>
      <c r="GN9" s="120" t="e">
        <f ca="1">+VLOOKUP(GN12,#REF!,2,1)</f>
        <v>#REF!</v>
      </c>
      <c r="GO9" s="120" t="e">
        <f ca="1">+VLOOKUP(GO12,#REF!,2,1)</f>
        <v>#REF!</v>
      </c>
      <c r="GP9" s="120" t="e">
        <f ca="1">+VLOOKUP(GP12,#REF!,2,1)</f>
        <v>#REF!</v>
      </c>
      <c r="GQ9" s="120" t="e">
        <f ca="1">+VLOOKUP(GQ12,#REF!,2,1)</f>
        <v>#REF!</v>
      </c>
      <c r="GR9" s="120" t="e">
        <f ca="1">+VLOOKUP(GR12,#REF!,2,1)</f>
        <v>#REF!</v>
      </c>
      <c r="GS9" s="120" t="e">
        <f ca="1">+VLOOKUP(GS12,#REF!,2,1)</f>
        <v>#REF!</v>
      </c>
      <c r="GT9" s="120" t="e">
        <f ca="1">+VLOOKUP(GT12,#REF!,2,1)</f>
        <v>#REF!</v>
      </c>
      <c r="GU9" s="120" t="e">
        <f ca="1">+VLOOKUP(GU12,#REF!,2,1)</f>
        <v>#REF!</v>
      </c>
      <c r="GV9" s="120" t="e">
        <f ca="1">+VLOOKUP(GV12,#REF!,2,1)</f>
        <v>#REF!</v>
      </c>
      <c r="GW9" s="120" t="e">
        <f ca="1">+VLOOKUP(GW12,#REF!,2,1)</f>
        <v>#REF!</v>
      </c>
      <c r="GX9" s="120" t="e">
        <f ca="1">+VLOOKUP(GX12,#REF!,2,1)</f>
        <v>#REF!</v>
      </c>
      <c r="GY9" s="120" t="e">
        <f ca="1">+VLOOKUP(GY12,#REF!,2,1)</f>
        <v>#REF!</v>
      </c>
      <c r="GZ9" s="120" t="e">
        <f ca="1">+VLOOKUP(GZ12,#REF!,2,1)</f>
        <v>#REF!</v>
      </c>
      <c r="HA9" s="120" t="e">
        <f ca="1">+VLOOKUP(HA12,#REF!,2,1)</f>
        <v>#REF!</v>
      </c>
      <c r="HB9" s="120" t="e">
        <f ca="1">+VLOOKUP(HB12,#REF!,2,1)</f>
        <v>#REF!</v>
      </c>
      <c r="HC9" s="120" t="e">
        <f ca="1">+VLOOKUP(HC12,#REF!,2,1)</f>
        <v>#REF!</v>
      </c>
      <c r="HD9" s="120" t="e">
        <f ca="1">+VLOOKUP(HD12,#REF!,2,1)</f>
        <v>#REF!</v>
      </c>
      <c r="HE9" s="120" t="e">
        <f ca="1">+VLOOKUP(HE12,#REF!,2,1)</f>
        <v>#REF!</v>
      </c>
      <c r="HF9" s="120" t="e">
        <f ca="1">+VLOOKUP(HF12,#REF!,2,1)</f>
        <v>#REF!</v>
      </c>
      <c r="HG9" s="120" t="e">
        <f ca="1">+VLOOKUP(HG12,#REF!,2,1)</f>
        <v>#REF!</v>
      </c>
      <c r="HH9" s="120" t="e">
        <f ca="1">+VLOOKUP(HH12,#REF!,2,1)</f>
        <v>#REF!</v>
      </c>
      <c r="HI9" s="120" t="e">
        <f ca="1">+VLOOKUP(HI12,#REF!,2,1)</f>
        <v>#REF!</v>
      </c>
      <c r="HJ9" s="120" t="e">
        <f ca="1">+VLOOKUP(HJ12,#REF!,2,1)</f>
        <v>#REF!</v>
      </c>
      <c r="HK9" s="120" t="e">
        <f ca="1">+VLOOKUP(HK12,#REF!,2,1)</f>
        <v>#REF!</v>
      </c>
      <c r="HL9" s="120" t="e">
        <f ca="1">+VLOOKUP(HL12,#REF!,2,1)</f>
        <v>#REF!</v>
      </c>
      <c r="HM9" s="120" t="e">
        <f ca="1">+VLOOKUP(HM12,#REF!,2,1)</f>
        <v>#REF!</v>
      </c>
      <c r="HN9" s="120" t="e">
        <f ca="1">+VLOOKUP(HN12,#REF!,2,1)</f>
        <v>#REF!</v>
      </c>
      <c r="HO9" s="120" t="e">
        <f ca="1">+VLOOKUP(HO12,#REF!,2,1)</f>
        <v>#REF!</v>
      </c>
      <c r="HP9" s="120" t="e">
        <f ca="1">+VLOOKUP(HP12,#REF!,2,1)</f>
        <v>#REF!</v>
      </c>
      <c r="HQ9" s="120" t="e">
        <f ca="1">+VLOOKUP(HQ12,#REF!,2,1)</f>
        <v>#REF!</v>
      </c>
      <c r="HR9" s="120" t="e">
        <f ca="1">+VLOOKUP(HR12,#REF!,2,1)</f>
        <v>#REF!</v>
      </c>
      <c r="HS9" s="120" t="e">
        <f ca="1">+VLOOKUP(HS12,#REF!,2,1)</f>
        <v>#REF!</v>
      </c>
      <c r="HT9" s="120" t="e">
        <f ca="1">+VLOOKUP(HT12,#REF!,2,1)</f>
        <v>#REF!</v>
      </c>
      <c r="HU9" s="120" t="e">
        <f ca="1">+VLOOKUP(HU12,#REF!,2,1)</f>
        <v>#REF!</v>
      </c>
      <c r="HV9" s="120" t="e">
        <f ca="1">+VLOOKUP(HV12,#REF!,2,1)</f>
        <v>#REF!</v>
      </c>
      <c r="HW9" s="120" t="e">
        <f ca="1">+VLOOKUP(HW12,#REF!,2,1)</f>
        <v>#REF!</v>
      </c>
      <c r="HX9" s="120" t="e">
        <f ca="1">+VLOOKUP(HX12,#REF!,2,1)</f>
        <v>#REF!</v>
      </c>
      <c r="HY9" s="120" t="e">
        <f ca="1">+VLOOKUP(HY12,#REF!,2,1)</f>
        <v>#REF!</v>
      </c>
      <c r="HZ9" s="120" t="e">
        <f ca="1">+VLOOKUP(HZ12,#REF!,2,1)</f>
        <v>#REF!</v>
      </c>
      <c r="IA9" s="120" t="e">
        <f ca="1">+VLOOKUP(IA12,#REF!,2,1)</f>
        <v>#REF!</v>
      </c>
      <c r="IB9" s="120" t="e">
        <f ca="1">+VLOOKUP(IB12,#REF!,2,1)</f>
        <v>#REF!</v>
      </c>
      <c r="IC9" s="120" t="e">
        <f ca="1">+VLOOKUP(IC12,#REF!,2,1)</f>
        <v>#REF!</v>
      </c>
      <c r="ID9" s="120" t="e">
        <f ca="1">+VLOOKUP(ID12,#REF!,2,1)</f>
        <v>#REF!</v>
      </c>
      <c r="IE9" s="120" t="e">
        <f ca="1">+VLOOKUP(IE12,#REF!,2,1)</f>
        <v>#REF!</v>
      </c>
      <c r="IF9" s="120" t="e">
        <f ca="1">+VLOOKUP(IF12,#REF!,2,1)</f>
        <v>#REF!</v>
      </c>
      <c r="IG9" s="120" t="e">
        <f ca="1">+VLOOKUP(IG12,#REF!,2,1)</f>
        <v>#REF!</v>
      </c>
      <c r="IH9" s="120" t="e">
        <f ca="1">+VLOOKUP(IH12,#REF!,2,1)</f>
        <v>#REF!</v>
      </c>
      <c r="II9" s="120" t="e">
        <f ca="1">+VLOOKUP(II12,#REF!,2,1)</f>
        <v>#REF!</v>
      </c>
      <c r="IJ9" s="120" t="e">
        <f ca="1">+VLOOKUP(IJ12,#REF!,2,1)</f>
        <v>#REF!</v>
      </c>
      <c r="IK9" s="120" t="e">
        <f ca="1">+VLOOKUP(IK12,#REF!,2,1)</f>
        <v>#REF!</v>
      </c>
      <c r="IL9" s="120" t="e">
        <f ca="1">+VLOOKUP(IL12,#REF!,2,1)</f>
        <v>#REF!</v>
      </c>
      <c r="IM9" s="120" t="e">
        <f ca="1">+VLOOKUP(IM12,#REF!,2,1)</f>
        <v>#REF!</v>
      </c>
      <c r="IN9" s="120" t="e">
        <f ca="1">+VLOOKUP(IN12,#REF!,2,1)</f>
        <v>#REF!</v>
      </c>
      <c r="IO9" s="120" t="e">
        <f ca="1">+VLOOKUP(IO12,#REF!,2,1)</f>
        <v>#REF!</v>
      </c>
      <c r="IP9" s="120" t="e">
        <f ca="1">+VLOOKUP(IP12,#REF!,2,1)</f>
        <v>#REF!</v>
      </c>
      <c r="IQ9" s="120" t="e">
        <f ca="1">+VLOOKUP(IQ12,#REF!,2,1)</f>
        <v>#REF!</v>
      </c>
      <c r="IR9" s="120" t="e">
        <f ca="1">+VLOOKUP(IR12,#REF!,2,1)</f>
        <v>#REF!</v>
      </c>
      <c r="IS9" s="120" t="e">
        <f ca="1">+VLOOKUP(IS12,#REF!,2,1)</f>
        <v>#REF!</v>
      </c>
      <c r="IT9" s="120" t="e">
        <f ca="1">+VLOOKUP(IT12,#REF!,2,1)</f>
        <v>#REF!</v>
      </c>
      <c r="IU9" s="120" t="e">
        <f ca="1">+VLOOKUP(IU12,#REF!,2,1)</f>
        <v>#REF!</v>
      </c>
      <c r="IV9" s="120" t="e">
        <f ca="1">+VLOOKUP(IV12,#REF!,2,1)</f>
        <v>#REF!</v>
      </c>
      <c r="IW9" s="120" t="e">
        <f ca="1">+VLOOKUP(IW12,#REF!,2,1)</f>
        <v>#REF!</v>
      </c>
      <c r="IX9" s="120" t="e">
        <f ca="1">+VLOOKUP(IX12,#REF!,2,1)</f>
        <v>#REF!</v>
      </c>
      <c r="IY9" s="120" t="e">
        <f ca="1">+VLOOKUP(IY12,#REF!,2,1)</f>
        <v>#REF!</v>
      </c>
      <c r="IZ9" s="120" t="e">
        <f ca="1">+VLOOKUP(IZ12,#REF!,2,1)</f>
        <v>#REF!</v>
      </c>
      <c r="JA9" s="120" t="e">
        <f ca="1">+VLOOKUP(JA12,#REF!,2,1)</f>
        <v>#REF!</v>
      </c>
      <c r="JB9" s="120" t="e">
        <f ca="1">+VLOOKUP(JB12,#REF!,2,1)</f>
        <v>#REF!</v>
      </c>
      <c r="JC9" s="120" t="e">
        <f ca="1">+VLOOKUP(JC12,#REF!,2,1)</f>
        <v>#REF!</v>
      </c>
      <c r="JD9" s="120" t="e">
        <f ca="1">+VLOOKUP(JD12,#REF!,2,1)</f>
        <v>#REF!</v>
      </c>
      <c r="JE9" s="120" t="e">
        <f ca="1">+VLOOKUP(JE12,#REF!,2,1)</f>
        <v>#REF!</v>
      </c>
      <c r="JF9" s="120" t="e">
        <f ca="1">+VLOOKUP(JF12,#REF!,2,1)</f>
        <v>#REF!</v>
      </c>
      <c r="JG9" s="120" t="e">
        <f ca="1">+VLOOKUP(JG12,#REF!,2,1)</f>
        <v>#REF!</v>
      </c>
      <c r="JH9" s="120" t="e">
        <f ca="1">+VLOOKUP(JH12,#REF!,2,1)</f>
        <v>#REF!</v>
      </c>
      <c r="JI9" s="120" t="e">
        <f ca="1">+VLOOKUP(JI12,#REF!,2,1)</f>
        <v>#REF!</v>
      </c>
      <c r="JJ9" s="120" t="e">
        <f ca="1">+VLOOKUP(JJ12,#REF!,2,1)</f>
        <v>#REF!</v>
      </c>
      <c r="JK9" s="120" t="e">
        <f ca="1">+VLOOKUP(JK12,#REF!,2,1)</f>
        <v>#REF!</v>
      </c>
      <c r="JL9" s="120" t="e">
        <f ca="1">+VLOOKUP(JL12,#REF!,2,1)</f>
        <v>#REF!</v>
      </c>
      <c r="JM9" s="120" t="e">
        <f ca="1">+VLOOKUP(JM12,#REF!,2,1)</f>
        <v>#REF!</v>
      </c>
      <c r="JN9" s="120" t="e">
        <f ca="1">+VLOOKUP(JN12,#REF!,2,1)</f>
        <v>#REF!</v>
      </c>
      <c r="JO9" s="120" t="e">
        <f ca="1">+VLOOKUP(JO12,#REF!,2,1)</f>
        <v>#REF!</v>
      </c>
      <c r="JP9" s="120" t="e">
        <f ca="1">+VLOOKUP(JP12,#REF!,2,1)</f>
        <v>#REF!</v>
      </c>
      <c r="JQ9" s="120" t="e">
        <f ca="1">+VLOOKUP(JQ12,#REF!,2,1)</f>
        <v>#REF!</v>
      </c>
      <c r="JR9" s="120" t="e">
        <f ca="1">+VLOOKUP(JR12,#REF!,2,1)</f>
        <v>#REF!</v>
      </c>
      <c r="JS9" s="120" t="e">
        <f ca="1">+VLOOKUP(JS12,#REF!,2,1)</f>
        <v>#REF!</v>
      </c>
      <c r="JT9" s="120" t="e">
        <f ca="1">+VLOOKUP(JT12,#REF!,2,1)</f>
        <v>#REF!</v>
      </c>
      <c r="JU9" s="120" t="e">
        <f ca="1">+VLOOKUP(JU12,#REF!,2,1)</f>
        <v>#REF!</v>
      </c>
      <c r="JV9" s="120" t="e">
        <f ca="1">+VLOOKUP(JV12,#REF!,2,1)</f>
        <v>#REF!</v>
      </c>
      <c r="JW9" s="120" t="e">
        <f ca="1">+VLOOKUP(JW12,#REF!,2,1)</f>
        <v>#REF!</v>
      </c>
      <c r="JX9" s="120" t="e">
        <f ca="1">+VLOOKUP(JX12,#REF!,2,1)</f>
        <v>#REF!</v>
      </c>
      <c r="JY9" s="120" t="e">
        <f ca="1">+VLOOKUP(JY12,#REF!,2,1)</f>
        <v>#REF!</v>
      </c>
      <c r="JZ9" s="120" t="e">
        <f ca="1">+VLOOKUP(JZ12,#REF!,2,1)</f>
        <v>#REF!</v>
      </c>
      <c r="KA9" s="120" t="e">
        <f ca="1">+VLOOKUP(KA12,#REF!,2,1)</f>
        <v>#REF!</v>
      </c>
      <c r="KB9" s="120" t="e">
        <f ca="1">+VLOOKUP(KB12,#REF!,2,1)</f>
        <v>#REF!</v>
      </c>
      <c r="KC9" s="120" t="e">
        <f ca="1">+VLOOKUP(KC12,#REF!,2,1)</f>
        <v>#REF!</v>
      </c>
      <c r="KD9" s="120" t="e">
        <f ca="1">+VLOOKUP(KD12,#REF!,2,1)</f>
        <v>#REF!</v>
      </c>
      <c r="KE9" s="120" t="e">
        <f ca="1">+VLOOKUP(KE12,#REF!,2,1)</f>
        <v>#REF!</v>
      </c>
      <c r="KF9" s="120" t="e">
        <f ca="1">+VLOOKUP(KF12,#REF!,2,1)</f>
        <v>#REF!</v>
      </c>
      <c r="KG9" s="120" t="e">
        <f ca="1">+VLOOKUP(KG12,#REF!,2,1)</f>
        <v>#REF!</v>
      </c>
      <c r="KH9" s="120" t="e">
        <f ca="1">+VLOOKUP(KH12,#REF!,2,1)</f>
        <v>#REF!</v>
      </c>
      <c r="KI9" s="120" t="e">
        <f ca="1">+VLOOKUP(KI12,#REF!,2,1)</f>
        <v>#REF!</v>
      </c>
      <c r="KJ9" s="120" t="e">
        <f ca="1">+VLOOKUP(KJ12,#REF!,2,1)</f>
        <v>#REF!</v>
      </c>
      <c r="KK9" s="120" t="e">
        <f ca="1">+VLOOKUP(KK12,#REF!,2,1)</f>
        <v>#REF!</v>
      </c>
      <c r="KL9" s="120" t="e">
        <f ca="1">+VLOOKUP(KL12,#REF!,2,1)</f>
        <v>#REF!</v>
      </c>
      <c r="KM9" s="120" t="e">
        <f ca="1">+VLOOKUP(KM12,#REF!,2,1)</f>
        <v>#REF!</v>
      </c>
      <c r="KN9" s="120" t="e">
        <f ca="1">+VLOOKUP(KN12,#REF!,2,1)</f>
        <v>#REF!</v>
      </c>
      <c r="KO9" s="120" t="e">
        <f ca="1">+VLOOKUP(KO12,#REF!,2,1)</f>
        <v>#REF!</v>
      </c>
      <c r="KP9" s="120" t="e">
        <f ca="1">+VLOOKUP(KP12,#REF!,2,1)</f>
        <v>#REF!</v>
      </c>
      <c r="KQ9" s="120" t="e">
        <f ca="1">+VLOOKUP(KQ12,#REF!,2,1)</f>
        <v>#REF!</v>
      </c>
      <c r="KR9" s="120" t="e">
        <f ca="1">+VLOOKUP(KR12,#REF!,2,1)</f>
        <v>#REF!</v>
      </c>
      <c r="KS9" s="120" t="e">
        <f ca="1">+VLOOKUP(KS12,#REF!,2,1)</f>
        <v>#REF!</v>
      </c>
      <c r="KT9" s="120" t="e">
        <f ca="1">+VLOOKUP(KT12,#REF!,2,1)</f>
        <v>#REF!</v>
      </c>
      <c r="KU9" s="120" t="e">
        <f ca="1">+VLOOKUP(KU12,#REF!,2,1)</f>
        <v>#REF!</v>
      </c>
      <c r="KV9" s="120" t="e">
        <f ca="1">+VLOOKUP(KV12,#REF!,2,1)</f>
        <v>#REF!</v>
      </c>
      <c r="KW9" s="120" t="e">
        <f ca="1">+VLOOKUP(KW12,#REF!,2,1)</f>
        <v>#REF!</v>
      </c>
      <c r="KX9" s="120" t="e">
        <f ca="1">+VLOOKUP(KX12,#REF!,2,1)</f>
        <v>#REF!</v>
      </c>
      <c r="KY9" s="120" t="e">
        <f ca="1">+VLOOKUP(KY12,#REF!,2,1)</f>
        <v>#REF!</v>
      </c>
      <c r="KZ9" s="120" t="e">
        <f ca="1">+VLOOKUP(KZ12,#REF!,2,1)</f>
        <v>#REF!</v>
      </c>
      <c r="LA9" s="120" t="e">
        <f ca="1">+VLOOKUP(LA12,#REF!,2,1)</f>
        <v>#REF!</v>
      </c>
      <c r="LB9" s="120" t="e">
        <f ca="1">+VLOOKUP(LB12,#REF!,2,1)</f>
        <v>#REF!</v>
      </c>
      <c r="LC9" s="120" t="e">
        <f ca="1">+VLOOKUP(LC12,#REF!,2,1)</f>
        <v>#REF!</v>
      </c>
      <c r="LD9" s="120" t="e">
        <f ca="1">+VLOOKUP(LD12,#REF!,2,1)</f>
        <v>#REF!</v>
      </c>
      <c r="LE9" s="120" t="e">
        <f ca="1">+VLOOKUP(LE12,#REF!,2,1)</f>
        <v>#REF!</v>
      </c>
      <c r="LF9" s="120" t="e">
        <f ca="1">+VLOOKUP(LF12,#REF!,2,1)</f>
        <v>#REF!</v>
      </c>
      <c r="LG9" s="120" t="e">
        <f ca="1">+VLOOKUP(LG12,#REF!,2,1)</f>
        <v>#REF!</v>
      </c>
      <c r="LH9" s="120" t="e">
        <f ca="1">+VLOOKUP(LH12,#REF!,2,1)</f>
        <v>#REF!</v>
      </c>
      <c r="LI9" s="120" t="e">
        <f ca="1">+VLOOKUP(LI12,#REF!,2,1)</f>
        <v>#REF!</v>
      </c>
      <c r="LJ9" s="120" t="e">
        <f ca="1">+VLOOKUP(LJ12,#REF!,2,1)</f>
        <v>#REF!</v>
      </c>
      <c r="LK9" s="120" t="e">
        <f ca="1">+VLOOKUP(LK12,#REF!,2,1)</f>
        <v>#REF!</v>
      </c>
      <c r="LL9" s="120" t="e">
        <f ca="1">+VLOOKUP(LL12,#REF!,2,1)</f>
        <v>#REF!</v>
      </c>
      <c r="LM9" s="120" t="e">
        <f ca="1">+VLOOKUP(LM12,#REF!,2,1)</f>
        <v>#REF!</v>
      </c>
      <c r="LN9" s="120" t="e">
        <f ca="1">+VLOOKUP(LN12,#REF!,2,1)</f>
        <v>#REF!</v>
      </c>
      <c r="LO9" s="120" t="e">
        <f ca="1">+VLOOKUP(LO12,#REF!,2,1)</f>
        <v>#REF!</v>
      </c>
      <c r="LP9" s="120" t="e">
        <f ca="1">+VLOOKUP(LP12,#REF!,2,1)</f>
        <v>#REF!</v>
      </c>
      <c r="LQ9" s="120" t="e">
        <f ca="1">+VLOOKUP(LQ12,#REF!,2,1)</f>
        <v>#REF!</v>
      </c>
      <c r="LR9" s="120" t="e">
        <f ca="1">+VLOOKUP(LR12,#REF!,2,1)</f>
        <v>#REF!</v>
      </c>
      <c r="LS9" s="120" t="e">
        <f ca="1">+VLOOKUP(LS12,#REF!,2,1)</f>
        <v>#REF!</v>
      </c>
      <c r="LT9" s="120" t="e">
        <f ca="1">+VLOOKUP(LT12,#REF!,2,1)</f>
        <v>#REF!</v>
      </c>
      <c r="LU9" s="120" t="e">
        <f ca="1">+VLOOKUP(LU12,#REF!,2,1)</f>
        <v>#REF!</v>
      </c>
      <c r="LV9" s="120" t="e">
        <f ca="1">+VLOOKUP(LV12,#REF!,2,1)</f>
        <v>#REF!</v>
      </c>
      <c r="LW9" s="120" t="e">
        <f ca="1">+VLOOKUP(LW12,#REF!,2,1)</f>
        <v>#REF!</v>
      </c>
      <c r="LX9" s="120" t="e">
        <f ca="1">+VLOOKUP(LX12,#REF!,2,1)</f>
        <v>#REF!</v>
      </c>
      <c r="LY9" s="120" t="e">
        <f ca="1">+VLOOKUP(LY12,#REF!,2,1)</f>
        <v>#REF!</v>
      </c>
      <c r="LZ9" s="120" t="e">
        <f ca="1">+VLOOKUP(LZ12,#REF!,2,1)</f>
        <v>#REF!</v>
      </c>
      <c r="MA9" s="120" t="e">
        <f ca="1">+VLOOKUP(MA12,#REF!,2,1)</f>
        <v>#REF!</v>
      </c>
      <c r="MB9" s="120" t="e">
        <f ca="1">+VLOOKUP(MB12,#REF!,2,1)</f>
        <v>#REF!</v>
      </c>
      <c r="MC9" s="120" t="e">
        <f ca="1">+VLOOKUP(MC12,#REF!,2,1)</f>
        <v>#REF!</v>
      </c>
      <c r="MD9" s="120" t="e">
        <f ca="1">+VLOOKUP(MD12,#REF!,2,1)</f>
        <v>#REF!</v>
      </c>
      <c r="ME9" s="120" t="e">
        <f ca="1">+VLOOKUP(ME12,#REF!,2,1)</f>
        <v>#REF!</v>
      </c>
      <c r="MF9" s="120" t="e">
        <f ca="1">+VLOOKUP(MF12,#REF!,2,1)</f>
        <v>#REF!</v>
      </c>
      <c r="MG9" s="120" t="e">
        <f ca="1">+VLOOKUP(MG12,#REF!,2,1)</f>
        <v>#REF!</v>
      </c>
      <c r="MH9" s="120" t="e">
        <f ca="1">+VLOOKUP(MH12,#REF!,2,1)</f>
        <v>#REF!</v>
      </c>
      <c r="MI9" s="120" t="e">
        <f ca="1">+VLOOKUP(MI12,#REF!,2,1)</f>
        <v>#REF!</v>
      </c>
      <c r="MJ9" s="120" t="e">
        <f ca="1">+VLOOKUP(MJ12,#REF!,2,1)</f>
        <v>#REF!</v>
      </c>
      <c r="MK9" s="120" t="e">
        <f ca="1">+VLOOKUP(MK12,#REF!,2,1)</f>
        <v>#REF!</v>
      </c>
      <c r="ML9" s="120" t="e">
        <f ca="1">+VLOOKUP(ML12,#REF!,2,1)</f>
        <v>#REF!</v>
      </c>
      <c r="MM9" s="120" t="e">
        <f ca="1">+VLOOKUP(MM12,#REF!,2,1)</f>
        <v>#REF!</v>
      </c>
      <c r="MN9" s="120" t="e">
        <f ca="1">+VLOOKUP(MN12,#REF!,2,1)</f>
        <v>#REF!</v>
      </c>
      <c r="MO9" s="120" t="e">
        <f ca="1">+VLOOKUP(MO12,#REF!,2,1)</f>
        <v>#REF!</v>
      </c>
      <c r="MP9" s="120" t="e">
        <f ca="1">+VLOOKUP(MP12,#REF!,2,1)</f>
        <v>#REF!</v>
      </c>
      <c r="MQ9" s="120" t="e">
        <f ca="1">+VLOOKUP(MQ12,#REF!,2,1)</f>
        <v>#REF!</v>
      </c>
      <c r="MR9" s="120" t="e">
        <f ca="1">+VLOOKUP(MR12,#REF!,2,1)</f>
        <v>#REF!</v>
      </c>
      <c r="MS9" s="120" t="e">
        <f ca="1">+VLOOKUP(MS12,#REF!,2,1)</f>
        <v>#REF!</v>
      </c>
      <c r="MT9" s="120" t="e">
        <f ca="1">+VLOOKUP(MT12,#REF!,2,1)</f>
        <v>#REF!</v>
      </c>
      <c r="MU9" s="120" t="e">
        <f ca="1">+VLOOKUP(MU12,#REF!,2,1)</f>
        <v>#REF!</v>
      </c>
      <c r="MV9" s="120" t="e">
        <f ca="1">+VLOOKUP(MV12,#REF!,2,1)</f>
        <v>#REF!</v>
      </c>
      <c r="MW9" s="120" t="e">
        <f ca="1">+VLOOKUP(MW12,#REF!,2,1)</f>
        <v>#REF!</v>
      </c>
      <c r="MX9" s="120" t="e">
        <f ca="1">+VLOOKUP(MX12,#REF!,2,1)</f>
        <v>#REF!</v>
      </c>
      <c r="MY9" s="120" t="e">
        <f ca="1">+VLOOKUP(MY12,#REF!,2,1)</f>
        <v>#REF!</v>
      </c>
      <c r="MZ9" s="120" t="e">
        <f ca="1">+VLOOKUP(MZ12,#REF!,2,1)</f>
        <v>#REF!</v>
      </c>
      <c r="NA9" s="120" t="e">
        <f ca="1">+VLOOKUP(NA12,#REF!,2,1)</f>
        <v>#REF!</v>
      </c>
      <c r="NB9" s="120" t="e">
        <f ca="1">+VLOOKUP(NB12,#REF!,2,1)</f>
        <v>#REF!</v>
      </c>
      <c r="NC9" s="120" t="e">
        <f ca="1">+VLOOKUP(NC12,#REF!,2,1)</f>
        <v>#REF!</v>
      </c>
      <c r="ND9" s="120" t="e">
        <f ca="1">+VLOOKUP(ND12,#REF!,2,1)</f>
        <v>#REF!</v>
      </c>
      <c r="NE9" s="120" t="e">
        <f ca="1">+VLOOKUP(NE12,#REF!,2,1)</f>
        <v>#REF!</v>
      </c>
      <c r="NF9" s="120" t="e">
        <f ca="1">+VLOOKUP(NF12,#REF!,2,1)</f>
        <v>#REF!</v>
      </c>
      <c r="NG9" s="120" t="e">
        <f ca="1">+VLOOKUP(NG12,#REF!,2,1)</f>
        <v>#REF!</v>
      </c>
      <c r="NH9" s="120" t="e">
        <f ca="1">+VLOOKUP(NH12,#REF!,2,1)</f>
        <v>#REF!</v>
      </c>
      <c r="NI9" s="120" t="e">
        <f ca="1">+VLOOKUP(NI12,#REF!,2,1)</f>
        <v>#REF!</v>
      </c>
      <c r="NJ9" s="120" t="e">
        <f ca="1">+VLOOKUP(NJ12,#REF!,2,1)</f>
        <v>#REF!</v>
      </c>
      <c r="NK9" s="120" t="e">
        <f ca="1">+VLOOKUP(NK12,#REF!,2,1)</f>
        <v>#REF!</v>
      </c>
      <c r="NL9" s="120" t="e">
        <f ca="1">+VLOOKUP(NL12,#REF!,2,1)</f>
        <v>#REF!</v>
      </c>
      <c r="NM9" s="120" t="e">
        <f ca="1">+VLOOKUP(NM12,#REF!,2,1)</f>
        <v>#REF!</v>
      </c>
      <c r="NN9" s="120" t="e">
        <f ca="1">+VLOOKUP(NN12,#REF!,2,1)</f>
        <v>#REF!</v>
      </c>
      <c r="NO9" s="120" t="e">
        <f ca="1">+VLOOKUP(NO12,#REF!,2,1)</f>
        <v>#REF!</v>
      </c>
      <c r="NP9" s="120" t="e">
        <f ca="1">+VLOOKUP(NP12,#REF!,2,1)</f>
        <v>#REF!</v>
      </c>
      <c r="NQ9" s="120" t="e">
        <f ca="1">+VLOOKUP(NQ12,#REF!,2,1)</f>
        <v>#REF!</v>
      </c>
      <c r="NR9" s="120" t="e">
        <f ca="1">+VLOOKUP(NR12,#REF!,2,1)</f>
        <v>#REF!</v>
      </c>
      <c r="NS9" s="120" t="e">
        <f ca="1">+VLOOKUP(NS12,#REF!,2,1)</f>
        <v>#REF!</v>
      </c>
      <c r="NT9" s="120" t="e">
        <f ca="1">+VLOOKUP(NT12,#REF!,2,1)</f>
        <v>#REF!</v>
      </c>
      <c r="NU9" s="120" t="e">
        <f ca="1">+VLOOKUP(NU12,#REF!,2,1)</f>
        <v>#REF!</v>
      </c>
      <c r="NV9" s="120" t="e">
        <f ca="1">+VLOOKUP(NV12,#REF!,2,1)</f>
        <v>#REF!</v>
      </c>
      <c r="NW9" s="120" t="e">
        <f ca="1">+VLOOKUP(NW12,#REF!,2,1)</f>
        <v>#REF!</v>
      </c>
      <c r="NX9" s="120" t="e">
        <f ca="1">+VLOOKUP(NX12,#REF!,2,1)</f>
        <v>#REF!</v>
      </c>
      <c r="NY9" s="120" t="e">
        <f ca="1">+VLOOKUP(NY12,#REF!,2,1)</f>
        <v>#REF!</v>
      </c>
      <c r="NZ9" s="120" t="e">
        <f ca="1">+VLOOKUP(NZ12,#REF!,2,1)</f>
        <v>#REF!</v>
      </c>
      <c r="OA9" s="120" t="e">
        <f ca="1">+VLOOKUP(OA12,#REF!,2,1)</f>
        <v>#REF!</v>
      </c>
      <c r="OB9" s="120" t="e">
        <f ca="1">+VLOOKUP(OB12,#REF!,2,1)</f>
        <v>#REF!</v>
      </c>
      <c r="OC9" s="120" t="e">
        <f ca="1">+VLOOKUP(OC12,#REF!,2,1)</f>
        <v>#REF!</v>
      </c>
      <c r="OD9" s="120" t="e">
        <f ca="1">+VLOOKUP(OD12,#REF!,2,1)</f>
        <v>#REF!</v>
      </c>
      <c r="OE9" s="120" t="e">
        <f ca="1">+VLOOKUP(OE12,#REF!,2,1)</f>
        <v>#REF!</v>
      </c>
      <c r="OF9" s="120" t="e">
        <f ca="1">+VLOOKUP(OF12,#REF!,2,1)</f>
        <v>#REF!</v>
      </c>
      <c r="OG9" s="120" t="e">
        <f ca="1">+VLOOKUP(OG12,#REF!,2,1)</f>
        <v>#REF!</v>
      </c>
      <c r="OH9" s="120" t="e">
        <f ca="1">+VLOOKUP(OH12,#REF!,2,1)</f>
        <v>#REF!</v>
      </c>
      <c r="OI9" s="120" t="e">
        <f ca="1">+VLOOKUP(OI12,#REF!,2,1)</f>
        <v>#REF!</v>
      </c>
      <c r="OJ9" s="120" t="e">
        <f ca="1">+VLOOKUP(OJ12,#REF!,2,1)</f>
        <v>#REF!</v>
      </c>
      <c r="OK9" s="120" t="e">
        <f ca="1">+VLOOKUP(OK12,#REF!,2,1)</f>
        <v>#REF!</v>
      </c>
      <c r="OL9" s="120" t="e">
        <f ca="1">+VLOOKUP(OL12,#REF!,2,1)</f>
        <v>#REF!</v>
      </c>
      <c r="OM9" s="120" t="e">
        <f ca="1">+VLOOKUP(OM12,#REF!,2,1)</f>
        <v>#REF!</v>
      </c>
      <c r="ON9" s="120" t="e">
        <f ca="1">+VLOOKUP(ON12,#REF!,2,1)</f>
        <v>#REF!</v>
      </c>
      <c r="OO9" s="120" t="e">
        <f ca="1">+VLOOKUP(OO12,#REF!,2,1)</f>
        <v>#REF!</v>
      </c>
      <c r="OP9" s="120" t="e">
        <f ca="1">+VLOOKUP(OP12,#REF!,2,1)</f>
        <v>#REF!</v>
      </c>
      <c r="OQ9" s="120" t="e">
        <f ca="1">+VLOOKUP(OQ12,#REF!,2,1)</f>
        <v>#REF!</v>
      </c>
      <c r="OR9" s="120"/>
    </row>
    <row r="10" spans="1:443" ht="18" customHeight="1" collapsed="1" thickBot="1" x14ac:dyDescent="0.35">
      <c r="B10" s="2" t="s">
        <v>36</v>
      </c>
      <c r="C10" s="3"/>
      <c r="D10" s="10"/>
      <c r="E10" s="3"/>
      <c r="F10" s="3"/>
      <c r="G10" s="3"/>
      <c r="H10" s="10"/>
      <c r="I10" s="3"/>
      <c r="J10" s="13"/>
      <c r="K10" s="83"/>
    </row>
    <row r="11" spans="1:443" ht="18" customHeight="1" thickTop="1" thickBot="1" x14ac:dyDescent="0.35">
      <c r="C11" s="68"/>
      <c r="D11" s="1"/>
      <c r="E11" s="1"/>
      <c r="F11" s="68"/>
      <c r="G11" s="89"/>
      <c r="H11" s="1"/>
      <c r="I11" s="1" t="s">
        <v>43</v>
      </c>
      <c r="J11" s="68">
        <f ca="1">D78</f>
        <v>6.5000000596046478E-2</v>
      </c>
      <c r="L11" s="2" t="s">
        <v>44</v>
      </c>
      <c r="M11" s="3"/>
      <c r="N11" s="3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 t="s">
        <v>32</v>
      </c>
      <c r="OT11" s="41"/>
      <c r="OU11" s="41"/>
      <c r="OV11" s="41"/>
      <c r="OW11" s="41"/>
      <c r="OX11" s="41"/>
      <c r="OY11" s="41"/>
      <c r="OZ11" s="41"/>
      <c r="PA11" s="41"/>
      <c r="PB11" s="41"/>
      <c r="PC11" s="41"/>
      <c r="PD11" s="41"/>
      <c r="PE11" s="41"/>
      <c r="PF11" s="41"/>
      <c r="PG11" s="41"/>
      <c r="PH11" s="41"/>
      <c r="PI11" s="41"/>
      <c r="PJ11" s="41"/>
      <c r="PK11" s="41"/>
      <c r="PL11" s="41"/>
      <c r="PM11" s="41"/>
      <c r="PN11" s="41"/>
      <c r="PO11" s="41"/>
      <c r="PP11" s="41"/>
      <c r="PQ11" s="41"/>
      <c r="PR11" s="41"/>
      <c r="PS11" s="41"/>
      <c r="PT11" s="41"/>
      <c r="PU11" s="41"/>
      <c r="PV11" s="41"/>
      <c r="PW11" s="41"/>
      <c r="PX11" s="41"/>
      <c r="PY11" s="41"/>
      <c r="PZ11" s="41"/>
      <c r="QA11" s="41"/>
    </row>
    <row r="12" spans="1:443" ht="18" customHeight="1" thickTop="1" thickBot="1" x14ac:dyDescent="0.35">
      <c r="B12" s="72"/>
      <c r="C12" s="73"/>
      <c r="D12" s="72"/>
      <c r="E12" s="72"/>
      <c r="F12" s="73"/>
      <c r="G12" s="3"/>
      <c r="H12" s="3"/>
      <c r="I12" s="72"/>
      <c r="J12" s="73"/>
      <c r="L12" s="42" t="s">
        <v>45</v>
      </c>
      <c r="O12" s="6" t="s">
        <v>46</v>
      </c>
      <c r="P12" s="43"/>
      <c r="Q12" s="44">
        <f ca="1">H15</f>
        <v>45444</v>
      </c>
      <c r="R12" s="44">
        <f t="shared" ref="R12:CC12" ca="1" si="13">DATE(YEAR(Q12),MONTH(Q12)+1,1)</f>
        <v>45474</v>
      </c>
      <c r="S12" s="44">
        <f t="shared" ca="1" si="13"/>
        <v>45505</v>
      </c>
      <c r="T12" s="44">
        <f t="shared" ca="1" si="13"/>
        <v>45536</v>
      </c>
      <c r="U12" s="44">
        <f t="shared" ca="1" si="13"/>
        <v>45566</v>
      </c>
      <c r="V12" s="44">
        <f t="shared" ca="1" si="13"/>
        <v>45597</v>
      </c>
      <c r="W12" s="44">
        <f t="shared" ca="1" si="13"/>
        <v>45627</v>
      </c>
      <c r="X12" s="44">
        <f t="shared" ca="1" si="13"/>
        <v>45658</v>
      </c>
      <c r="Y12" s="44">
        <f t="shared" ca="1" si="13"/>
        <v>45689</v>
      </c>
      <c r="Z12" s="44">
        <f t="shared" ca="1" si="13"/>
        <v>45717</v>
      </c>
      <c r="AA12" s="44">
        <f t="shared" ca="1" si="13"/>
        <v>45748</v>
      </c>
      <c r="AB12" s="44">
        <f t="shared" ca="1" si="13"/>
        <v>45778</v>
      </c>
      <c r="AC12" s="44">
        <f t="shared" ca="1" si="13"/>
        <v>45809</v>
      </c>
      <c r="AD12" s="44">
        <f t="shared" ca="1" si="13"/>
        <v>45839</v>
      </c>
      <c r="AE12" s="44">
        <f t="shared" ca="1" si="13"/>
        <v>45870</v>
      </c>
      <c r="AF12" s="44">
        <f t="shared" ca="1" si="13"/>
        <v>45901</v>
      </c>
      <c r="AG12" s="44">
        <f t="shared" ca="1" si="13"/>
        <v>45931</v>
      </c>
      <c r="AH12" s="44">
        <f t="shared" ca="1" si="13"/>
        <v>45962</v>
      </c>
      <c r="AI12" s="44">
        <f t="shared" ca="1" si="13"/>
        <v>45992</v>
      </c>
      <c r="AJ12" s="44">
        <f t="shared" ca="1" si="13"/>
        <v>46023</v>
      </c>
      <c r="AK12" s="44">
        <f t="shared" ca="1" si="13"/>
        <v>46054</v>
      </c>
      <c r="AL12" s="44">
        <f t="shared" ca="1" si="13"/>
        <v>46082</v>
      </c>
      <c r="AM12" s="44">
        <f t="shared" ca="1" si="13"/>
        <v>46113</v>
      </c>
      <c r="AN12" s="44">
        <f t="shared" ca="1" si="13"/>
        <v>46143</v>
      </c>
      <c r="AO12" s="44">
        <f t="shared" ca="1" si="13"/>
        <v>46174</v>
      </c>
      <c r="AP12" s="44">
        <f t="shared" ca="1" si="13"/>
        <v>46204</v>
      </c>
      <c r="AQ12" s="44">
        <f t="shared" ca="1" si="13"/>
        <v>46235</v>
      </c>
      <c r="AR12" s="44">
        <f t="shared" ca="1" si="13"/>
        <v>46266</v>
      </c>
      <c r="AS12" s="44">
        <f t="shared" ca="1" si="13"/>
        <v>46296</v>
      </c>
      <c r="AT12" s="44">
        <f t="shared" ca="1" si="13"/>
        <v>46327</v>
      </c>
      <c r="AU12" s="44">
        <f t="shared" ca="1" si="13"/>
        <v>46357</v>
      </c>
      <c r="AV12" s="44">
        <f t="shared" ca="1" si="13"/>
        <v>46388</v>
      </c>
      <c r="AW12" s="44">
        <f t="shared" ca="1" si="13"/>
        <v>46419</v>
      </c>
      <c r="AX12" s="44">
        <f t="shared" ca="1" si="13"/>
        <v>46447</v>
      </c>
      <c r="AY12" s="44">
        <f t="shared" ca="1" si="13"/>
        <v>46478</v>
      </c>
      <c r="AZ12" s="44">
        <f t="shared" ca="1" si="13"/>
        <v>46508</v>
      </c>
      <c r="BA12" s="44">
        <f t="shared" ca="1" si="13"/>
        <v>46539</v>
      </c>
      <c r="BB12" s="44">
        <f t="shared" ca="1" si="13"/>
        <v>46569</v>
      </c>
      <c r="BC12" s="44">
        <f t="shared" ca="1" si="13"/>
        <v>46600</v>
      </c>
      <c r="BD12" s="44">
        <f t="shared" ca="1" si="13"/>
        <v>46631</v>
      </c>
      <c r="BE12" s="44">
        <f t="shared" ca="1" si="13"/>
        <v>46661</v>
      </c>
      <c r="BF12" s="44">
        <f t="shared" ca="1" si="13"/>
        <v>46692</v>
      </c>
      <c r="BG12" s="44">
        <f t="shared" ca="1" si="13"/>
        <v>46722</v>
      </c>
      <c r="BH12" s="44">
        <f t="shared" ca="1" si="13"/>
        <v>46753</v>
      </c>
      <c r="BI12" s="44">
        <f t="shared" ca="1" si="13"/>
        <v>46784</v>
      </c>
      <c r="BJ12" s="44">
        <f t="shared" ca="1" si="13"/>
        <v>46813</v>
      </c>
      <c r="BK12" s="44">
        <f t="shared" ca="1" si="13"/>
        <v>46844</v>
      </c>
      <c r="BL12" s="44">
        <f t="shared" ca="1" si="13"/>
        <v>46874</v>
      </c>
      <c r="BM12" s="44">
        <f t="shared" ca="1" si="13"/>
        <v>46905</v>
      </c>
      <c r="BN12" s="44">
        <f t="shared" ca="1" si="13"/>
        <v>46935</v>
      </c>
      <c r="BO12" s="44">
        <f t="shared" ca="1" si="13"/>
        <v>46966</v>
      </c>
      <c r="BP12" s="44">
        <f t="shared" ca="1" si="13"/>
        <v>46997</v>
      </c>
      <c r="BQ12" s="44">
        <f t="shared" ca="1" si="13"/>
        <v>47027</v>
      </c>
      <c r="BR12" s="44">
        <f t="shared" ca="1" si="13"/>
        <v>47058</v>
      </c>
      <c r="BS12" s="44">
        <f t="shared" ca="1" si="13"/>
        <v>47088</v>
      </c>
      <c r="BT12" s="44">
        <f t="shared" ca="1" si="13"/>
        <v>47119</v>
      </c>
      <c r="BU12" s="44">
        <f t="shared" ca="1" si="13"/>
        <v>47150</v>
      </c>
      <c r="BV12" s="44">
        <f t="shared" ca="1" si="13"/>
        <v>47178</v>
      </c>
      <c r="BW12" s="44">
        <f t="shared" ca="1" si="13"/>
        <v>47209</v>
      </c>
      <c r="BX12" s="44">
        <f t="shared" ca="1" si="13"/>
        <v>47239</v>
      </c>
      <c r="BY12" s="44">
        <f t="shared" ca="1" si="13"/>
        <v>47270</v>
      </c>
      <c r="BZ12" s="44">
        <f t="shared" ca="1" si="13"/>
        <v>47300</v>
      </c>
      <c r="CA12" s="44">
        <f t="shared" ca="1" si="13"/>
        <v>47331</v>
      </c>
      <c r="CB12" s="44">
        <f t="shared" ca="1" si="13"/>
        <v>47362</v>
      </c>
      <c r="CC12" s="44">
        <f t="shared" ca="1" si="13"/>
        <v>47392</v>
      </c>
      <c r="CD12" s="44">
        <f t="shared" ref="CD12:EO12" ca="1" si="14">DATE(YEAR(CC12),MONTH(CC12)+1,1)</f>
        <v>47423</v>
      </c>
      <c r="CE12" s="44">
        <f t="shared" ca="1" si="14"/>
        <v>47453</v>
      </c>
      <c r="CF12" s="44">
        <f t="shared" ca="1" si="14"/>
        <v>47484</v>
      </c>
      <c r="CG12" s="44">
        <f t="shared" ca="1" si="14"/>
        <v>47515</v>
      </c>
      <c r="CH12" s="44">
        <f t="shared" ca="1" si="14"/>
        <v>47543</v>
      </c>
      <c r="CI12" s="44">
        <f t="shared" ca="1" si="14"/>
        <v>47574</v>
      </c>
      <c r="CJ12" s="44">
        <f t="shared" ca="1" si="14"/>
        <v>47604</v>
      </c>
      <c r="CK12" s="44">
        <f t="shared" ca="1" si="14"/>
        <v>47635</v>
      </c>
      <c r="CL12" s="44">
        <f t="shared" ca="1" si="14"/>
        <v>47665</v>
      </c>
      <c r="CM12" s="44">
        <f t="shared" ca="1" si="14"/>
        <v>47696</v>
      </c>
      <c r="CN12" s="44">
        <f t="shared" ca="1" si="14"/>
        <v>47727</v>
      </c>
      <c r="CO12" s="44">
        <f t="shared" ca="1" si="14"/>
        <v>47757</v>
      </c>
      <c r="CP12" s="44">
        <f t="shared" ca="1" si="14"/>
        <v>47788</v>
      </c>
      <c r="CQ12" s="44">
        <f t="shared" ca="1" si="14"/>
        <v>47818</v>
      </c>
      <c r="CR12" s="44">
        <f t="shared" ca="1" si="14"/>
        <v>47849</v>
      </c>
      <c r="CS12" s="44">
        <f t="shared" ca="1" si="14"/>
        <v>47880</v>
      </c>
      <c r="CT12" s="44">
        <f t="shared" ca="1" si="14"/>
        <v>47908</v>
      </c>
      <c r="CU12" s="44">
        <f t="shared" ca="1" si="14"/>
        <v>47939</v>
      </c>
      <c r="CV12" s="44">
        <f t="shared" ca="1" si="14"/>
        <v>47969</v>
      </c>
      <c r="CW12" s="44">
        <f t="shared" ca="1" si="14"/>
        <v>48000</v>
      </c>
      <c r="CX12" s="44">
        <f t="shared" ca="1" si="14"/>
        <v>48030</v>
      </c>
      <c r="CY12" s="44">
        <f t="shared" ca="1" si="14"/>
        <v>48061</v>
      </c>
      <c r="CZ12" s="44">
        <f t="shared" ca="1" si="14"/>
        <v>48092</v>
      </c>
      <c r="DA12" s="44">
        <f t="shared" ca="1" si="14"/>
        <v>48122</v>
      </c>
      <c r="DB12" s="44">
        <f t="shared" ca="1" si="14"/>
        <v>48153</v>
      </c>
      <c r="DC12" s="44">
        <f t="shared" ca="1" si="14"/>
        <v>48183</v>
      </c>
      <c r="DD12" s="44">
        <f t="shared" ca="1" si="14"/>
        <v>48214</v>
      </c>
      <c r="DE12" s="44">
        <f t="shared" ca="1" si="14"/>
        <v>48245</v>
      </c>
      <c r="DF12" s="44">
        <f t="shared" ca="1" si="14"/>
        <v>48274</v>
      </c>
      <c r="DG12" s="44">
        <f t="shared" ca="1" si="14"/>
        <v>48305</v>
      </c>
      <c r="DH12" s="44">
        <f t="shared" ca="1" si="14"/>
        <v>48335</v>
      </c>
      <c r="DI12" s="44">
        <f t="shared" ca="1" si="14"/>
        <v>48366</v>
      </c>
      <c r="DJ12" s="44">
        <f t="shared" ca="1" si="14"/>
        <v>48396</v>
      </c>
      <c r="DK12" s="44">
        <f t="shared" ca="1" si="14"/>
        <v>48427</v>
      </c>
      <c r="DL12" s="44">
        <f t="shared" ca="1" si="14"/>
        <v>48458</v>
      </c>
      <c r="DM12" s="44">
        <f t="shared" ca="1" si="14"/>
        <v>48488</v>
      </c>
      <c r="DN12" s="44">
        <f t="shared" ca="1" si="14"/>
        <v>48519</v>
      </c>
      <c r="DO12" s="44">
        <f t="shared" ca="1" si="14"/>
        <v>48549</v>
      </c>
      <c r="DP12" s="44">
        <f t="shared" ca="1" si="14"/>
        <v>48580</v>
      </c>
      <c r="DQ12" s="44">
        <f t="shared" ca="1" si="14"/>
        <v>48611</v>
      </c>
      <c r="DR12" s="44">
        <f t="shared" ca="1" si="14"/>
        <v>48639</v>
      </c>
      <c r="DS12" s="44">
        <f t="shared" ca="1" si="14"/>
        <v>48670</v>
      </c>
      <c r="DT12" s="44">
        <f t="shared" ca="1" si="14"/>
        <v>48700</v>
      </c>
      <c r="DU12" s="44">
        <f t="shared" ca="1" si="14"/>
        <v>48731</v>
      </c>
      <c r="DV12" s="44">
        <f t="shared" ca="1" si="14"/>
        <v>48761</v>
      </c>
      <c r="DW12" s="44">
        <f t="shared" ca="1" si="14"/>
        <v>48792</v>
      </c>
      <c r="DX12" s="44">
        <f t="shared" ca="1" si="14"/>
        <v>48823</v>
      </c>
      <c r="DY12" s="44">
        <f t="shared" ca="1" si="14"/>
        <v>48853</v>
      </c>
      <c r="DZ12" s="44">
        <f t="shared" ca="1" si="14"/>
        <v>48884</v>
      </c>
      <c r="EA12" s="44">
        <f t="shared" ca="1" si="14"/>
        <v>48914</v>
      </c>
      <c r="EB12" s="44">
        <f t="shared" ca="1" si="14"/>
        <v>48945</v>
      </c>
      <c r="EC12" s="44">
        <f t="shared" ca="1" si="14"/>
        <v>48976</v>
      </c>
      <c r="ED12" s="44">
        <f t="shared" ca="1" si="14"/>
        <v>49004</v>
      </c>
      <c r="EE12" s="44">
        <f t="shared" ca="1" si="14"/>
        <v>49035</v>
      </c>
      <c r="EF12" s="44">
        <f t="shared" ca="1" si="14"/>
        <v>49065</v>
      </c>
      <c r="EG12" s="44">
        <f t="shared" ca="1" si="14"/>
        <v>49096</v>
      </c>
      <c r="EH12" s="44">
        <f t="shared" ca="1" si="14"/>
        <v>49126</v>
      </c>
      <c r="EI12" s="44">
        <f t="shared" ca="1" si="14"/>
        <v>49157</v>
      </c>
      <c r="EJ12" s="44">
        <f t="shared" ca="1" si="14"/>
        <v>49188</v>
      </c>
      <c r="EK12" s="44">
        <f t="shared" ca="1" si="14"/>
        <v>49218</v>
      </c>
      <c r="EL12" s="44">
        <f t="shared" ca="1" si="14"/>
        <v>49249</v>
      </c>
      <c r="EM12" s="44">
        <f t="shared" ca="1" si="14"/>
        <v>49279</v>
      </c>
      <c r="EN12" s="44">
        <f t="shared" ca="1" si="14"/>
        <v>49310</v>
      </c>
      <c r="EO12" s="44">
        <f t="shared" ca="1" si="14"/>
        <v>49341</v>
      </c>
      <c r="EP12" s="44">
        <f t="shared" ref="EP12:HA12" ca="1" si="15">DATE(YEAR(EO12),MONTH(EO12)+1,1)</f>
        <v>49369</v>
      </c>
      <c r="EQ12" s="44">
        <f t="shared" ca="1" si="15"/>
        <v>49400</v>
      </c>
      <c r="ER12" s="44">
        <f t="shared" ca="1" si="15"/>
        <v>49430</v>
      </c>
      <c r="ES12" s="44">
        <f t="shared" ca="1" si="15"/>
        <v>49461</v>
      </c>
      <c r="ET12" s="44">
        <f t="shared" ca="1" si="15"/>
        <v>49491</v>
      </c>
      <c r="EU12" s="44">
        <f t="shared" ca="1" si="15"/>
        <v>49522</v>
      </c>
      <c r="EV12" s="44">
        <f t="shared" ca="1" si="15"/>
        <v>49553</v>
      </c>
      <c r="EW12" s="44">
        <f t="shared" ca="1" si="15"/>
        <v>49583</v>
      </c>
      <c r="EX12" s="44">
        <f t="shared" ca="1" si="15"/>
        <v>49614</v>
      </c>
      <c r="EY12" s="44">
        <f t="shared" ca="1" si="15"/>
        <v>49644</v>
      </c>
      <c r="EZ12" s="44">
        <f t="shared" ca="1" si="15"/>
        <v>49675</v>
      </c>
      <c r="FA12" s="44">
        <f t="shared" ca="1" si="15"/>
        <v>49706</v>
      </c>
      <c r="FB12" s="44">
        <f t="shared" ca="1" si="15"/>
        <v>49735</v>
      </c>
      <c r="FC12" s="44">
        <f t="shared" ca="1" si="15"/>
        <v>49766</v>
      </c>
      <c r="FD12" s="44">
        <f t="shared" ca="1" si="15"/>
        <v>49796</v>
      </c>
      <c r="FE12" s="44">
        <f t="shared" ca="1" si="15"/>
        <v>49827</v>
      </c>
      <c r="FF12" s="44">
        <f t="shared" ca="1" si="15"/>
        <v>49857</v>
      </c>
      <c r="FG12" s="44">
        <f t="shared" ca="1" si="15"/>
        <v>49888</v>
      </c>
      <c r="FH12" s="44">
        <f t="shared" ca="1" si="15"/>
        <v>49919</v>
      </c>
      <c r="FI12" s="44">
        <f t="shared" ca="1" si="15"/>
        <v>49949</v>
      </c>
      <c r="FJ12" s="44">
        <f t="shared" ca="1" si="15"/>
        <v>49980</v>
      </c>
      <c r="FK12" s="44">
        <f t="shared" ca="1" si="15"/>
        <v>50010</v>
      </c>
      <c r="FL12" s="44">
        <f t="shared" ca="1" si="15"/>
        <v>50041</v>
      </c>
      <c r="FM12" s="44">
        <f t="shared" ca="1" si="15"/>
        <v>50072</v>
      </c>
      <c r="FN12" s="44">
        <f t="shared" ca="1" si="15"/>
        <v>50100</v>
      </c>
      <c r="FO12" s="44">
        <f t="shared" ca="1" si="15"/>
        <v>50131</v>
      </c>
      <c r="FP12" s="44">
        <f t="shared" ca="1" si="15"/>
        <v>50161</v>
      </c>
      <c r="FQ12" s="44">
        <f t="shared" ca="1" si="15"/>
        <v>50192</v>
      </c>
      <c r="FR12" s="44">
        <f t="shared" ca="1" si="15"/>
        <v>50222</v>
      </c>
      <c r="FS12" s="44">
        <f t="shared" ca="1" si="15"/>
        <v>50253</v>
      </c>
      <c r="FT12" s="44">
        <f t="shared" ca="1" si="15"/>
        <v>50284</v>
      </c>
      <c r="FU12" s="44">
        <f t="shared" ca="1" si="15"/>
        <v>50314</v>
      </c>
      <c r="FV12" s="44">
        <f t="shared" ca="1" si="15"/>
        <v>50345</v>
      </c>
      <c r="FW12" s="44">
        <f t="shared" ca="1" si="15"/>
        <v>50375</v>
      </c>
      <c r="FX12" s="44">
        <f t="shared" ca="1" si="15"/>
        <v>50406</v>
      </c>
      <c r="FY12" s="44">
        <f t="shared" ca="1" si="15"/>
        <v>50437</v>
      </c>
      <c r="FZ12" s="44">
        <f t="shared" ca="1" si="15"/>
        <v>50465</v>
      </c>
      <c r="GA12" s="44">
        <f t="shared" ca="1" si="15"/>
        <v>50496</v>
      </c>
      <c r="GB12" s="44">
        <f t="shared" ca="1" si="15"/>
        <v>50526</v>
      </c>
      <c r="GC12" s="44">
        <f t="shared" ca="1" si="15"/>
        <v>50557</v>
      </c>
      <c r="GD12" s="44">
        <f t="shared" ca="1" si="15"/>
        <v>50587</v>
      </c>
      <c r="GE12" s="44">
        <f t="shared" ca="1" si="15"/>
        <v>50618</v>
      </c>
      <c r="GF12" s="44">
        <f t="shared" ca="1" si="15"/>
        <v>50649</v>
      </c>
      <c r="GG12" s="44">
        <f t="shared" ca="1" si="15"/>
        <v>50679</v>
      </c>
      <c r="GH12" s="44">
        <f t="shared" ca="1" si="15"/>
        <v>50710</v>
      </c>
      <c r="GI12" s="44">
        <f t="shared" ca="1" si="15"/>
        <v>50740</v>
      </c>
      <c r="GJ12" s="44">
        <f t="shared" ca="1" si="15"/>
        <v>50771</v>
      </c>
      <c r="GK12" s="44">
        <f t="shared" ca="1" si="15"/>
        <v>50802</v>
      </c>
      <c r="GL12" s="44">
        <f t="shared" ca="1" si="15"/>
        <v>50830</v>
      </c>
      <c r="GM12" s="44">
        <f t="shared" ca="1" si="15"/>
        <v>50861</v>
      </c>
      <c r="GN12" s="44">
        <f t="shared" ca="1" si="15"/>
        <v>50891</v>
      </c>
      <c r="GO12" s="44">
        <f t="shared" ca="1" si="15"/>
        <v>50922</v>
      </c>
      <c r="GP12" s="44">
        <f t="shared" ca="1" si="15"/>
        <v>50952</v>
      </c>
      <c r="GQ12" s="44">
        <f t="shared" ca="1" si="15"/>
        <v>50983</v>
      </c>
      <c r="GR12" s="44">
        <f t="shared" ca="1" si="15"/>
        <v>51014</v>
      </c>
      <c r="GS12" s="44">
        <f t="shared" ca="1" si="15"/>
        <v>51044</v>
      </c>
      <c r="GT12" s="44">
        <f t="shared" ca="1" si="15"/>
        <v>51075</v>
      </c>
      <c r="GU12" s="44">
        <f t="shared" ca="1" si="15"/>
        <v>51105</v>
      </c>
      <c r="GV12" s="44">
        <f t="shared" ca="1" si="15"/>
        <v>51136</v>
      </c>
      <c r="GW12" s="44">
        <f t="shared" ca="1" si="15"/>
        <v>51167</v>
      </c>
      <c r="GX12" s="44">
        <f t="shared" ca="1" si="15"/>
        <v>51196</v>
      </c>
      <c r="GY12" s="44">
        <f t="shared" ca="1" si="15"/>
        <v>51227</v>
      </c>
      <c r="GZ12" s="44">
        <f t="shared" ca="1" si="15"/>
        <v>51257</v>
      </c>
      <c r="HA12" s="44">
        <f t="shared" ca="1" si="15"/>
        <v>51288</v>
      </c>
      <c r="HB12" s="44">
        <f t="shared" ref="HB12:JM12" ca="1" si="16">DATE(YEAR(HA12),MONTH(HA12)+1,1)</f>
        <v>51318</v>
      </c>
      <c r="HC12" s="44">
        <f t="shared" ca="1" si="16"/>
        <v>51349</v>
      </c>
      <c r="HD12" s="44">
        <f t="shared" ca="1" si="16"/>
        <v>51380</v>
      </c>
      <c r="HE12" s="44">
        <f t="shared" ca="1" si="16"/>
        <v>51410</v>
      </c>
      <c r="HF12" s="44">
        <f t="shared" ca="1" si="16"/>
        <v>51441</v>
      </c>
      <c r="HG12" s="44">
        <f t="shared" ca="1" si="16"/>
        <v>51471</v>
      </c>
      <c r="HH12" s="44">
        <f t="shared" ca="1" si="16"/>
        <v>51502</v>
      </c>
      <c r="HI12" s="44">
        <f t="shared" ca="1" si="16"/>
        <v>51533</v>
      </c>
      <c r="HJ12" s="44">
        <f t="shared" ca="1" si="16"/>
        <v>51561</v>
      </c>
      <c r="HK12" s="44">
        <f t="shared" ca="1" si="16"/>
        <v>51592</v>
      </c>
      <c r="HL12" s="44">
        <f t="shared" ca="1" si="16"/>
        <v>51622</v>
      </c>
      <c r="HM12" s="44">
        <f t="shared" ca="1" si="16"/>
        <v>51653</v>
      </c>
      <c r="HN12" s="44">
        <f t="shared" ca="1" si="16"/>
        <v>51683</v>
      </c>
      <c r="HO12" s="44">
        <f t="shared" ca="1" si="16"/>
        <v>51714</v>
      </c>
      <c r="HP12" s="44">
        <f t="shared" ca="1" si="16"/>
        <v>51745</v>
      </c>
      <c r="HQ12" s="44">
        <f t="shared" ca="1" si="16"/>
        <v>51775</v>
      </c>
      <c r="HR12" s="44">
        <f t="shared" ca="1" si="16"/>
        <v>51806</v>
      </c>
      <c r="HS12" s="44">
        <f t="shared" ca="1" si="16"/>
        <v>51836</v>
      </c>
      <c r="HT12" s="44">
        <f t="shared" ca="1" si="16"/>
        <v>51867</v>
      </c>
      <c r="HU12" s="44">
        <f t="shared" ca="1" si="16"/>
        <v>51898</v>
      </c>
      <c r="HV12" s="44">
        <f t="shared" ca="1" si="16"/>
        <v>51926</v>
      </c>
      <c r="HW12" s="44">
        <f t="shared" ca="1" si="16"/>
        <v>51957</v>
      </c>
      <c r="HX12" s="44">
        <f t="shared" ca="1" si="16"/>
        <v>51987</v>
      </c>
      <c r="HY12" s="44">
        <f t="shared" ca="1" si="16"/>
        <v>52018</v>
      </c>
      <c r="HZ12" s="44">
        <f t="shared" ca="1" si="16"/>
        <v>52048</v>
      </c>
      <c r="IA12" s="44">
        <f t="shared" ca="1" si="16"/>
        <v>52079</v>
      </c>
      <c r="IB12" s="44">
        <f t="shared" ca="1" si="16"/>
        <v>52110</v>
      </c>
      <c r="IC12" s="44">
        <f t="shared" ca="1" si="16"/>
        <v>52140</v>
      </c>
      <c r="ID12" s="44">
        <f t="shared" ca="1" si="16"/>
        <v>52171</v>
      </c>
      <c r="IE12" s="44">
        <f t="shared" ca="1" si="16"/>
        <v>52201</v>
      </c>
      <c r="IF12" s="44">
        <f t="shared" ca="1" si="16"/>
        <v>52232</v>
      </c>
      <c r="IG12" s="44">
        <f t="shared" ca="1" si="16"/>
        <v>52263</v>
      </c>
      <c r="IH12" s="44">
        <f t="shared" ca="1" si="16"/>
        <v>52291</v>
      </c>
      <c r="II12" s="44">
        <f t="shared" ca="1" si="16"/>
        <v>52322</v>
      </c>
      <c r="IJ12" s="44">
        <f t="shared" ca="1" si="16"/>
        <v>52352</v>
      </c>
      <c r="IK12" s="44">
        <f t="shared" ca="1" si="16"/>
        <v>52383</v>
      </c>
      <c r="IL12" s="44">
        <f t="shared" ca="1" si="16"/>
        <v>52413</v>
      </c>
      <c r="IM12" s="44">
        <f t="shared" ca="1" si="16"/>
        <v>52444</v>
      </c>
      <c r="IN12" s="44">
        <f t="shared" ca="1" si="16"/>
        <v>52475</v>
      </c>
      <c r="IO12" s="44">
        <f t="shared" ca="1" si="16"/>
        <v>52505</v>
      </c>
      <c r="IP12" s="44">
        <f t="shared" ca="1" si="16"/>
        <v>52536</v>
      </c>
      <c r="IQ12" s="44">
        <f t="shared" ca="1" si="16"/>
        <v>52566</v>
      </c>
      <c r="IR12" s="44">
        <f t="shared" ca="1" si="16"/>
        <v>52597</v>
      </c>
      <c r="IS12" s="44">
        <f t="shared" ca="1" si="16"/>
        <v>52628</v>
      </c>
      <c r="IT12" s="44">
        <f t="shared" ca="1" si="16"/>
        <v>52657</v>
      </c>
      <c r="IU12" s="44">
        <f t="shared" ca="1" si="16"/>
        <v>52688</v>
      </c>
      <c r="IV12" s="44">
        <f t="shared" ca="1" si="16"/>
        <v>52718</v>
      </c>
      <c r="IW12" s="44">
        <f t="shared" ca="1" si="16"/>
        <v>52749</v>
      </c>
      <c r="IX12" s="44">
        <f t="shared" ca="1" si="16"/>
        <v>52779</v>
      </c>
      <c r="IY12" s="44">
        <f t="shared" ca="1" si="16"/>
        <v>52810</v>
      </c>
      <c r="IZ12" s="44">
        <f t="shared" ca="1" si="16"/>
        <v>52841</v>
      </c>
      <c r="JA12" s="44">
        <f t="shared" ca="1" si="16"/>
        <v>52871</v>
      </c>
      <c r="JB12" s="44">
        <f t="shared" ca="1" si="16"/>
        <v>52902</v>
      </c>
      <c r="JC12" s="44">
        <f t="shared" ca="1" si="16"/>
        <v>52932</v>
      </c>
      <c r="JD12" s="44">
        <f t="shared" ca="1" si="16"/>
        <v>52963</v>
      </c>
      <c r="JE12" s="44">
        <f t="shared" ca="1" si="16"/>
        <v>52994</v>
      </c>
      <c r="JF12" s="44">
        <f t="shared" ca="1" si="16"/>
        <v>53022</v>
      </c>
      <c r="JG12" s="44">
        <f t="shared" ca="1" si="16"/>
        <v>53053</v>
      </c>
      <c r="JH12" s="44">
        <f t="shared" ca="1" si="16"/>
        <v>53083</v>
      </c>
      <c r="JI12" s="44">
        <f t="shared" ca="1" si="16"/>
        <v>53114</v>
      </c>
      <c r="JJ12" s="44">
        <f t="shared" ca="1" si="16"/>
        <v>53144</v>
      </c>
      <c r="JK12" s="44">
        <f t="shared" ca="1" si="16"/>
        <v>53175</v>
      </c>
      <c r="JL12" s="44">
        <f t="shared" ca="1" si="16"/>
        <v>53206</v>
      </c>
      <c r="JM12" s="44">
        <f t="shared" ca="1" si="16"/>
        <v>53236</v>
      </c>
      <c r="JN12" s="44">
        <f t="shared" ref="JN12:LY12" ca="1" si="17">DATE(YEAR(JM12),MONTH(JM12)+1,1)</f>
        <v>53267</v>
      </c>
      <c r="JO12" s="44">
        <f t="shared" ca="1" si="17"/>
        <v>53297</v>
      </c>
      <c r="JP12" s="44">
        <f t="shared" ca="1" si="17"/>
        <v>53328</v>
      </c>
      <c r="JQ12" s="44">
        <f t="shared" ca="1" si="17"/>
        <v>53359</v>
      </c>
      <c r="JR12" s="44">
        <f t="shared" ca="1" si="17"/>
        <v>53387</v>
      </c>
      <c r="JS12" s="44">
        <f t="shared" ca="1" si="17"/>
        <v>53418</v>
      </c>
      <c r="JT12" s="44">
        <f t="shared" ca="1" si="17"/>
        <v>53448</v>
      </c>
      <c r="JU12" s="44">
        <f t="shared" ca="1" si="17"/>
        <v>53479</v>
      </c>
      <c r="JV12" s="44">
        <f t="shared" ca="1" si="17"/>
        <v>53509</v>
      </c>
      <c r="JW12" s="44">
        <f t="shared" ca="1" si="17"/>
        <v>53540</v>
      </c>
      <c r="JX12" s="44">
        <f t="shared" ca="1" si="17"/>
        <v>53571</v>
      </c>
      <c r="JY12" s="44">
        <f t="shared" ca="1" si="17"/>
        <v>53601</v>
      </c>
      <c r="JZ12" s="44">
        <f t="shared" ca="1" si="17"/>
        <v>53632</v>
      </c>
      <c r="KA12" s="44">
        <f t="shared" ca="1" si="17"/>
        <v>53662</v>
      </c>
      <c r="KB12" s="44">
        <f t="shared" ca="1" si="17"/>
        <v>53693</v>
      </c>
      <c r="KC12" s="44">
        <f t="shared" ca="1" si="17"/>
        <v>53724</v>
      </c>
      <c r="KD12" s="44">
        <f t="shared" ca="1" si="17"/>
        <v>53752</v>
      </c>
      <c r="KE12" s="44">
        <f t="shared" ca="1" si="17"/>
        <v>53783</v>
      </c>
      <c r="KF12" s="44">
        <f t="shared" ca="1" si="17"/>
        <v>53813</v>
      </c>
      <c r="KG12" s="44">
        <f t="shared" ca="1" si="17"/>
        <v>53844</v>
      </c>
      <c r="KH12" s="44">
        <f t="shared" ca="1" si="17"/>
        <v>53874</v>
      </c>
      <c r="KI12" s="44">
        <f t="shared" ca="1" si="17"/>
        <v>53905</v>
      </c>
      <c r="KJ12" s="44">
        <f t="shared" ca="1" si="17"/>
        <v>53936</v>
      </c>
      <c r="KK12" s="44">
        <f t="shared" ca="1" si="17"/>
        <v>53966</v>
      </c>
      <c r="KL12" s="44">
        <f t="shared" ca="1" si="17"/>
        <v>53997</v>
      </c>
      <c r="KM12" s="44">
        <f t="shared" ca="1" si="17"/>
        <v>54027</v>
      </c>
      <c r="KN12" s="44">
        <f t="shared" ca="1" si="17"/>
        <v>54058</v>
      </c>
      <c r="KO12" s="44">
        <f t="shared" ca="1" si="17"/>
        <v>54089</v>
      </c>
      <c r="KP12" s="44">
        <f t="shared" ca="1" si="17"/>
        <v>54118</v>
      </c>
      <c r="KQ12" s="44">
        <f t="shared" ca="1" si="17"/>
        <v>54149</v>
      </c>
      <c r="KR12" s="44">
        <f t="shared" ca="1" si="17"/>
        <v>54179</v>
      </c>
      <c r="KS12" s="44">
        <f t="shared" ca="1" si="17"/>
        <v>54210</v>
      </c>
      <c r="KT12" s="44">
        <f t="shared" ca="1" si="17"/>
        <v>54240</v>
      </c>
      <c r="KU12" s="44">
        <f t="shared" ca="1" si="17"/>
        <v>54271</v>
      </c>
      <c r="KV12" s="44">
        <f t="shared" ca="1" si="17"/>
        <v>54302</v>
      </c>
      <c r="KW12" s="44">
        <f t="shared" ca="1" si="17"/>
        <v>54332</v>
      </c>
      <c r="KX12" s="44">
        <f t="shared" ca="1" si="17"/>
        <v>54363</v>
      </c>
      <c r="KY12" s="44">
        <f t="shared" ca="1" si="17"/>
        <v>54393</v>
      </c>
      <c r="KZ12" s="44">
        <f t="shared" ca="1" si="17"/>
        <v>54424</v>
      </c>
      <c r="LA12" s="44">
        <f t="shared" ca="1" si="17"/>
        <v>54455</v>
      </c>
      <c r="LB12" s="44">
        <f t="shared" ca="1" si="17"/>
        <v>54483</v>
      </c>
      <c r="LC12" s="44">
        <f t="shared" ca="1" si="17"/>
        <v>54514</v>
      </c>
      <c r="LD12" s="44">
        <f t="shared" ca="1" si="17"/>
        <v>54544</v>
      </c>
      <c r="LE12" s="44">
        <f t="shared" ca="1" si="17"/>
        <v>54575</v>
      </c>
      <c r="LF12" s="44">
        <f t="shared" ca="1" si="17"/>
        <v>54605</v>
      </c>
      <c r="LG12" s="44">
        <f t="shared" ca="1" si="17"/>
        <v>54636</v>
      </c>
      <c r="LH12" s="44">
        <f t="shared" ca="1" si="17"/>
        <v>54667</v>
      </c>
      <c r="LI12" s="44">
        <f t="shared" ca="1" si="17"/>
        <v>54697</v>
      </c>
      <c r="LJ12" s="44">
        <f t="shared" ca="1" si="17"/>
        <v>54728</v>
      </c>
      <c r="LK12" s="44">
        <f t="shared" ca="1" si="17"/>
        <v>54758</v>
      </c>
      <c r="LL12" s="44">
        <f t="shared" ca="1" si="17"/>
        <v>54789</v>
      </c>
      <c r="LM12" s="44">
        <f t="shared" ca="1" si="17"/>
        <v>54820</v>
      </c>
      <c r="LN12" s="44">
        <f t="shared" ca="1" si="17"/>
        <v>54848</v>
      </c>
      <c r="LO12" s="44">
        <f t="shared" ca="1" si="17"/>
        <v>54879</v>
      </c>
      <c r="LP12" s="44">
        <f t="shared" ca="1" si="17"/>
        <v>54909</v>
      </c>
      <c r="LQ12" s="44">
        <f t="shared" ca="1" si="17"/>
        <v>54940</v>
      </c>
      <c r="LR12" s="44">
        <f t="shared" ca="1" si="17"/>
        <v>54970</v>
      </c>
      <c r="LS12" s="44">
        <f t="shared" ca="1" si="17"/>
        <v>55001</v>
      </c>
      <c r="LT12" s="44">
        <f t="shared" ca="1" si="17"/>
        <v>55032</v>
      </c>
      <c r="LU12" s="44">
        <f t="shared" ca="1" si="17"/>
        <v>55062</v>
      </c>
      <c r="LV12" s="44">
        <f t="shared" ca="1" si="17"/>
        <v>55093</v>
      </c>
      <c r="LW12" s="44">
        <f t="shared" ca="1" si="17"/>
        <v>55123</v>
      </c>
      <c r="LX12" s="44">
        <f t="shared" ca="1" si="17"/>
        <v>55154</v>
      </c>
      <c r="LY12" s="44">
        <f t="shared" ca="1" si="17"/>
        <v>55185</v>
      </c>
      <c r="LZ12" s="44">
        <f t="shared" ref="LZ12:OK12" ca="1" si="18">DATE(YEAR(LY12),MONTH(LY12)+1,1)</f>
        <v>55213</v>
      </c>
      <c r="MA12" s="44">
        <f t="shared" ca="1" si="18"/>
        <v>55244</v>
      </c>
      <c r="MB12" s="44">
        <f t="shared" ca="1" si="18"/>
        <v>55274</v>
      </c>
      <c r="MC12" s="44">
        <f t="shared" ca="1" si="18"/>
        <v>55305</v>
      </c>
      <c r="MD12" s="44">
        <f t="shared" ca="1" si="18"/>
        <v>55335</v>
      </c>
      <c r="ME12" s="44">
        <f t="shared" ca="1" si="18"/>
        <v>55366</v>
      </c>
      <c r="MF12" s="44">
        <f t="shared" ca="1" si="18"/>
        <v>55397</v>
      </c>
      <c r="MG12" s="44">
        <f t="shared" ca="1" si="18"/>
        <v>55427</v>
      </c>
      <c r="MH12" s="44">
        <f t="shared" ca="1" si="18"/>
        <v>55458</v>
      </c>
      <c r="MI12" s="44">
        <f t="shared" ca="1" si="18"/>
        <v>55488</v>
      </c>
      <c r="MJ12" s="44">
        <f t="shared" ca="1" si="18"/>
        <v>55519</v>
      </c>
      <c r="MK12" s="44">
        <f t="shared" ca="1" si="18"/>
        <v>55550</v>
      </c>
      <c r="ML12" s="44">
        <f t="shared" ca="1" si="18"/>
        <v>55579</v>
      </c>
      <c r="MM12" s="44">
        <f t="shared" ca="1" si="18"/>
        <v>55610</v>
      </c>
      <c r="MN12" s="44">
        <f t="shared" ca="1" si="18"/>
        <v>55640</v>
      </c>
      <c r="MO12" s="44">
        <f t="shared" ca="1" si="18"/>
        <v>55671</v>
      </c>
      <c r="MP12" s="44">
        <f t="shared" ca="1" si="18"/>
        <v>55701</v>
      </c>
      <c r="MQ12" s="44">
        <f t="shared" ca="1" si="18"/>
        <v>55732</v>
      </c>
      <c r="MR12" s="44">
        <f t="shared" ca="1" si="18"/>
        <v>55763</v>
      </c>
      <c r="MS12" s="44">
        <f t="shared" ca="1" si="18"/>
        <v>55793</v>
      </c>
      <c r="MT12" s="44">
        <f t="shared" ca="1" si="18"/>
        <v>55824</v>
      </c>
      <c r="MU12" s="44">
        <f t="shared" ca="1" si="18"/>
        <v>55854</v>
      </c>
      <c r="MV12" s="44">
        <f t="shared" ca="1" si="18"/>
        <v>55885</v>
      </c>
      <c r="MW12" s="44">
        <f t="shared" ca="1" si="18"/>
        <v>55916</v>
      </c>
      <c r="MX12" s="44">
        <f t="shared" ca="1" si="18"/>
        <v>55944</v>
      </c>
      <c r="MY12" s="44">
        <f t="shared" ca="1" si="18"/>
        <v>55975</v>
      </c>
      <c r="MZ12" s="44">
        <f t="shared" ca="1" si="18"/>
        <v>56005</v>
      </c>
      <c r="NA12" s="44">
        <f t="shared" ca="1" si="18"/>
        <v>56036</v>
      </c>
      <c r="NB12" s="44">
        <f t="shared" ca="1" si="18"/>
        <v>56066</v>
      </c>
      <c r="NC12" s="44">
        <f t="shared" ca="1" si="18"/>
        <v>56097</v>
      </c>
      <c r="ND12" s="44">
        <f t="shared" ca="1" si="18"/>
        <v>56128</v>
      </c>
      <c r="NE12" s="44">
        <f t="shared" ca="1" si="18"/>
        <v>56158</v>
      </c>
      <c r="NF12" s="44">
        <f t="shared" ca="1" si="18"/>
        <v>56189</v>
      </c>
      <c r="NG12" s="44">
        <f t="shared" ca="1" si="18"/>
        <v>56219</v>
      </c>
      <c r="NH12" s="44">
        <f t="shared" ca="1" si="18"/>
        <v>56250</v>
      </c>
      <c r="NI12" s="44">
        <f t="shared" ca="1" si="18"/>
        <v>56281</v>
      </c>
      <c r="NJ12" s="44">
        <f t="shared" ca="1" si="18"/>
        <v>56309</v>
      </c>
      <c r="NK12" s="44">
        <f t="shared" ca="1" si="18"/>
        <v>56340</v>
      </c>
      <c r="NL12" s="44">
        <f t="shared" ca="1" si="18"/>
        <v>56370</v>
      </c>
      <c r="NM12" s="44">
        <f t="shared" ca="1" si="18"/>
        <v>56401</v>
      </c>
      <c r="NN12" s="44">
        <f t="shared" ca="1" si="18"/>
        <v>56431</v>
      </c>
      <c r="NO12" s="44">
        <f t="shared" ca="1" si="18"/>
        <v>56462</v>
      </c>
      <c r="NP12" s="44">
        <f t="shared" ca="1" si="18"/>
        <v>56493</v>
      </c>
      <c r="NQ12" s="44">
        <f t="shared" ca="1" si="18"/>
        <v>56523</v>
      </c>
      <c r="NR12" s="44">
        <f t="shared" ca="1" si="18"/>
        <v>56554</v>
      </c>
      <c r="NS12" s="44">
        <f t="shared" ca="1" si="18"/>
        <v>56584</v>
      </c>
      <c r="NT12" s="44">
        <f t="shared" ca="1" si="18"/>
        <v>56615</v>
      </c>
      <c r="NU12" s="44">
        <f t="shared" ca="1" si="18"/>
        <v>56646</v>
      </c>
      <c r="NV12" s="44">
        <f t="shared" ca="1" si="18"/>
        <v>56674</v>
      </c>
      <c r="NW12" s="44">
        <f t="shared" ca="1" si="18"/>
        <v>56705</v>
      </c>
      <c r="NX12" s="44">
        <f t="shared" ca="1" si="18"/>
        <v>56735</v>
      </c>
      <c r="NY12" s="44">
        <f t="shared" ca="1" si="18"/>
        <v>56766</v>
      </c>
      <c r="NZ12" s="44">
        <f t="shared" ca="1" si="18"/>
        <v>56796</v>
      </c>
      <c r="OA12" s="44">
        <f t="shared" ca="1" si="18"/>
        <v>56827</v>
      </c>
      <c r="OB12" s="44">
        <f t="shared" ca="1" si="18"/>
        <v>56858</v>
      </c>
      <c r="OC12" s="44">
        <f t="shared" ca="1" si="18"/>
        <v>56888</v>
      </c>
      <c r="OD12" s="44">
        <f t="shared" ca="1" si="18"/>
        <v>56919</v>
      </c>
      <c r="OE12" s="44">
        <f t="shared" ca="1" si="18"/>
        <v>56949</v>
      </c>
      <c r="OF12" s="44">
        <f t="shared" ca="1" si="18"/>
        <v>56980</v>
      </c>
      <c r="OG12" s="44">
        <f t="shared" ca="1" si="18"/>
        <v>57011</v>
      </c>
      <c r="OH12" s="44">
        <f t="shared" ca="1" si="18"/>
        <v>57040</v>
      </c>
      <c r="OI12" s="44">
        <f t="shared" ca="1" si="18"/>
        <v>57071</v>
      </c>
      <c r="OJ12" s="44">
        <f t="shared" ca="1" si="18"/>
        <v>57101</v>
      </c>
      <c r="OK12" s="44">
        <f t="shared" ca="1" si="18"/>
        <v>57132</v>
      </c>
      <c r="OL12" s="44">
        <f t="shared" ref="OL12:OQ12" ca="1" si="19">DATE(YEAR(OK12),MONTH(OK12)+1,1)</f>
        <v>57162</v>
      </c>
      <c r="OM12" s="44">
        <f t="shared" ca="1" si="19"/>
        <v>57193</v>
      </c>
      <c r="ON12" s="44">
        <f t="shared" ca="1" si="19"/>
        <v>57224</v>
      </c>
      <c r="OO12" s="44">
        <f t="shared" ca="1" si="19"/>
        <v>57254</v>
      </c>
      <c r="OP12" s="44">
        <f t="shared" ca="1" si="19"/>
        <v>57285</v>
      </c>
      <c r="OQ12" s="44">
        <f t="shared" ca="1" si="19"/>
        <v>57315</v>
      </c>
      <c r="OR12" s="44"/>
      <c r="OS12" s="45"/>
      <c r="OT12" s="46">
        <f ca="1">YEAR(Q12)</f>
        <v>2024</v>
      </c>
      <c r="OU12" s="46">
        <f ca="1">OT12+1</f>
        <v>2025</v>
      </c>
      <c r="OV12" s="46">
        <f t="shared" ref="OV12:QA12" ca="1" si="20">OU12+1</f>
        <v>2026</v>
      </c>
      <c r="OW12" s="46">
        <f t="shared" ca="1" si="20"/>
        <v>2027</v>
      </c>
      <c r="OX12" s="46">
        <f t="shared" ca="1" si="20"/>
        <v>2028</v>
      </c>
      <c r="OY12" s="46">
        <f t="shared" ca="1" si="20"/>
        <v>2029</v>
      </c>
      <c r="OZ12" s="46">
        <f t="shared" ca="1" si="20"/>
        <v>2030</v>
      </c>
      <c r="PA12" s="46">
        <f t="shared" ca="1" si="20"/>
        <v>2031</v>
      </c>
      <c r="PB12" s="46">
        <f t="shared" ca="1" si="20"/>
        <v>2032</v>
      </c>
      <c r="PC12" s="46">
        <f t="shared" ca="1" si="20"/>
        <v>2033</v>
      </c>
      <c r="PD12" s="46">
        <f t="shared" ca="1" si="20"/>
        <v>2034</v>
      </c>
      <c r="PE12" s="46">
        <f t="shared" ca="1" si="20"/>
        <v>2035</v>
      </c>
      <c r="PF12" s="46">
        <f t="shared" ca="1" si="20"/>
        <v>2036</v>
      </c>
      <c r="PG12" s="46">
        <f t="shared" ca="1" si="20"/>
        <v>2037</v>
      </c>
      <c r="PH12" s="46">
        <f t="shared" ca="1" si="20"/>
        <v>2038</v>
      </c>
      <c r="PI12" s="46">
        <f t="shared" ca="1" si="20"/>
        <v>2039</v>
      </c>
      <c r="PJ12" s="46">
        <f t="shared" ca="1" si="20"/>
        <v>2040</v>
      </c>
      <c r="PK12" s="46">
        <f t="shared" ca="1" si="20"/>
        <v>2041</v>
      </c>
      <c r="PL12" s="46">
        <f t="shared" ca="1" si="20"/>
        <v>2042</v>
      </c>
      <c r="PM12" s="46">
        <f t="shared" ca="1" si="20"/>
        <v>2043</v>
      </c>
      <c r="PN12" s="46">
        <f t="shared" ca="1" si="20"/>
        <v>2044</v>
      </c>
      <c r="PO12" s="46">
        <f t="shared" ca="1" si="20"/>
        <v>2045</v>
      </c>
      <c r="PP12" s="46">
        <f t="shared" ca="1" si="20"/>
        <v>2046</v>
      </c>
      <c r="PQ12" s="46">
        <f t="shared" ca="1" si="20"/>
        <v>2047</v>
      </c>
      <c r="PR12" s="46">
        <f t="shared" ca="1" si="20"/>
        <v>2048</v>
      </c>
      <c r="PS12" s="46">
        <f t="shared" ca="1" si="20"/>
        <v>2049</v>
      </c>
      <c r="PT12" s="46">
        <f t="shared" ca="1" si="20"/>
        <v>2050</v>
      </c>
      <c r="PU12" s="46">
        <f t="shared" ca="1" si="20"/>
        <v>2051</v>
      </c>
      <c r="PV12" s="46">
        <f t="shared" ca="1" si="20"/>
        <v>2052</v>
      </c>
      <c r="PW12" s="46">
        <f t="shared" ca="1" si="20"/>
        <v>2053</v>
      </c>
      <c r="PX12" s="46">
        <f t="shared" ca="1" si="20"/>
        <v>2054</v>
      </c>
      <c r="PY12" s="46">
        <f t="shared" ca="1" si="20"/>
        <v>2055</v>
      </c>
      <c r="PZ12" s="46">
        <f t="shared" ca="1" si="20"/>
        <v>2056</v>
      </c>
      <c r="QA12" s="46">
        <f t="shared" ca="1" si="20"/>
        <v>2057</v>
      </c>
    </row>
    <row r="13" spans="1:443" ht="18" customHeight="1" thickTop="1" thickBot="1" x14ac:dyDescent="0.35">
      <c r="B13" s="2" t="s">
        <v>47</v>
      </c>
      <c r="C13" s="3"/>
      <c r="D13" s="10"/>
      <c r="E13" s="3"/>
      <c r="F13" s="3"/>
      <c r="G13" s="3"/>
      <c r="H13" s="10"/>
      <c r="I13" s="3"/>
      <c r="J13" s="13"/>
    </row>
    <row r="14" spans="1:443" thickTop="1" x14ac:dyDescent="0.3">
      <c r="E14" s="1"/>
      <c r="G14" s="11"/>
      <c r="L14" s="42" t="s">
        <v>57</v>
      </c>
      <c r="O14" s="53">
        <f ca="1">SUM(Q14:OQ14)</f>
        <v>-552649.12008396524</v>
      </c>
      <c r="Q14" s="48">
        <f t="shared" ref="Q14:CB14" ca="1" si="21">SUM(Q15:Q17)</f>
        <v>-552649.12008396524</v>
      </c>
      <c r="R14" s="48">
        <f t="shared" ca="1" si="21"/>
        <v>0</v>
      </c>
      <c r="S14" s="48">
        <f t="shared" ca="1" si="21"/>
        <v>0</v>
      </c>
      <c r="T14" s="48">
        <f t="shared" ca="1" si="21"/>
        <v>0</v>
      </c>
      <c r="U14" s="48">
        <f t="shared" ca="1" si="21"/>
        <v>0</v>
      </c>
      <c r="V14" s="48">
        <f t="shared" ca="1" si="21"/>
        <v>0</v>
      </c>
      <c r="W14" s="48">
        <f t="shared" ca="1" si="21"/>
        <v>0</v>
      </c>
      <c r="X14" s="48">
        <f t="shared" ca="1" si="21"/>
        <v>0</v>
      </c>
      <c r="Y14" s="48">
        <f t="shared" ca="1" si="21"/>
        <v>0</v>
      </c>
      <c r="Z14" s="48">
        <f t="shared" ca="1" si="21"/>
        <v>0</v>
      </c>
      <c r="AA14" s="48">
        <f t="shared" ca="1" si="21"/>
        <v>0</v>
      </c>
      <c r="AB14" s="48">
        <f t="shared" ca="1" si="21"/>
        <v>0</v>
      </c>
      <c r="AC14" s="48">
        <f t="shared" ca="1" si="21"/>
        <v>0</v>
      </c>
      <c r="AD14" s="48">
        <f t="shared" ca="1" si="21"/>
        <v>0</v>
      </c>
      <c r="AE14" s="48">
        <f t="shared" ca="1" si="21"/>
        <v>0</v>
      </c>
      <c r="AF14" s="48">
        <f t="shared" ca="1" si="21"/>
        <v>0</v>
      </c>
      <c r="AG14" s="48">
        <f t="shared" ca="1" si="21"/>
        <v>0</v>
      </c>
      <c r="AH14" s="48">
        <f t="shared" ca="1" si="21"/>
        <v>0</v>
      </c>
      <c r="AI14" s="48">
        <f t="shared" ca="1" si="21"/>
        <v>0</v>
      </c>
      <c r="AJ14" s="48">
        <f t="shared" ca="1" si="21"/>
        <v>0</v>
      </c>
      <c r="AK14" s="48">
        <f t="shared" ca="1" si="21"/>
        <v>0</v>
      </c>
      <c r="AL14" s="48">
        <f t="shared" ca="1" si="21"/>
        <v>0</v>
      </c>
      <c r="AM14" s="48">
        <f t="shared" ca="1" si="21"/>
        <v>0</v>
      </c>
      <c r="AN14" s="48">
        <f t="shared" ca="1" si="21"/>
        <v>0</v>
      </c>
      <c r="AO14" s="48">
        <f t="shared" ca="1" si="21"/>
        <v>0</v>
      </c>
      <c r="AP14" s="48">
        <f t="shared" ca="1" si="21"/>
        <v>0</v>
      </c>
      <c r="AQ14" s="48">
        <f t="shared" ca="1" si="21"/>
        <v>0</v>
      </c>
      <c r="AR14" s="48">
        <f t="shared" ca="1" si="21"/>
        <v>0</v>
      </c>
      <c r="AS14" s="48">
        <f t="shared" ca="1" si="21"/>
        <v>0</v>
      </c>
      <c r="AT14" s="48">
        <f t="shared" ca="1" si="21"/>
        <v>0</v>
      </c>
      <c r="AU14" s="48">
        <f t="shared" ca="1" si="21"/>
        <v>0</v>
      </c>
      <c r="AV14" s="48">
        <f t="shared" ca="1" si="21"/>
        <v>0</v>
      </c>
      <c r="AW14" s="48">
        <f t="shared" ca="1" si="21"/>
        <v>0</v>
      </c>
      <c r="AX14" s="48">
        <f t="shared" ca="1" si="21"/>
        <v>0</v>
      </c>
      <c r="AY14" s="48">
        <f t="shared" ca="1" si="21"/>
        <v>0</v>
      </c>
      <c r="AZ14" s="48">
        <f t="shared" ca="1" si="21"/>
        <v>0</v>
      </c>
      <c r="BA14" s="48">
        <f t="shared" ca="1" si="21"/>
        <v>0</v>
      </c>
      <c r="BB14" s="48">
        <f t="shared" ca="1" si="21"/>
        <v>0</v>
      </c>
      <c r="BC14" s="48">
        <f t="shared" ca="1" si="21"/>
        <v>0</v>
      </c>
      <c r="BD14" s="48">
        <f t="shared" ca="1" si="21"/>
        <v>0</v>
      </c>
      <c r="BE14" s="48">
        <f t="shared" ca="1" si="21"/>
        <v>0</v>
      </c>
      <c r="BF14" s="48">
        <f t="shared" ca="1" si="21"/>
        <v>0</v>
      </c>
      <c r="BG14" s="48">
        <f t="shared" ca="1" si="21"/>
        <v>0</v>
      </c>
      <c r="BH14" s="48">
        <f t="shared" ca="1" si="21"/>
        <v>0</v>
      </c>
      <c r="BI14" s="48">
        <f t="shared" ca="1" si="21"/>
        <v>0</v>
      </c>
      <c r="BJ14" s="48">
        <f t="shared" ca="1" si="21"/>
        <v>0</v>
      </c>
      <c r="BK14" s="48">
        <f t="shared" ca="1" si="21"/>
        <v>0</v>
      </c>
      <c r="BL14" s="48">
        <f t="shared" ca="1" si="21"/>
        <v>0</v>
      </c>
      <c r="BM14" s="48">
        <f t="shared" ca="1" si="21"/>
        <v>0</v>
      </c>
      <c r="BN14" s="48">
        <f t="shared" ca="1" si="21"/>
        <v>0</v>
      </c>
      <c r="BO14" s="48">
        <f t="shared" ca="1" si="21"/>
        <v>0</v>
      </c>
      <c r="BP14" s="48">
        <f t="shared" ca="1" si="21"/>
        <v>0</v>
      </c>
      <c r="BQ14" s="48">
        <f t="shared" ca="1" si="21"/>
        <v>0</v>
      </c>
      <c r="BR14" s="48">
        <f t="shared" ca="1" si="21"/>
        <v>0</v>
      </c>
      <c r="BS14" s="48">
        <f t="shared" ca="1" si="21"/>
        <v>0</v>
      </c>
      <c r="BT14" s="48">
        <f t="shared" ca="1" si="21"/>
        <v>0</v>
      </c>
      <c r="BU14" s="48">
        <f t="shared" ca="1" si="21"/>
        <v>0</v>
      </c>
      <c r="BV14" s="48">
        <f t="shared" ca="1" si="21"/>
        <v>0</v>
      </c>
      <c r="BW14" s="48">
        <f t="shared" ca="1" si="21"/>
        <v>0</v>
      </c>
      <c r="BX14" s="48">
        <f t="shared" ca="1" si="21"/>
        <v>0</v>
      </c>
      <c r="BY14" s="48">
        <f t="shared" ca="1" si="21"/>
        <v>0</v>
      </c>
      <c r="BZ14" s="48">
        <f t="shared" ca="1" si="21"/>
        <v>0</v>
      </c>
      <c r="CA14" s="48">
        <f t="shared" ca="1" si="21"/>
        <v>0</v>
      </c>
      <c r="CB14" s="48">
        <f t="shared" ca="1" si="21"/>
        <v>0</v>
      </c>
      <c r="CC14" s="48">
        <f t="shared" ref="CC14:EN14" ca="1" si="22">SUM(CC15:CC17)</f>
        <v>0</v>
      </c>
      <c r="CD14" s="48">
        <f t="shared" ca="1" si="22"/>
        <v>0</v>
      </c>
      <c r="CE14" s="48">
        <f t="shared" ca="1" si="22"/>
        <v>0</v>
      </c>
      <c r="CF14" s="48">
        <f t="shared" ca="1" si="22"/>
        <v>0</v>
      </c>
      <c r="CG14" s="48">
        <f t="shared" ca="1" si="22"/>
        <v>0</v>
      </c>
      <c r="CH14" s="48">
        <f t="shared" ca="1" si="22"/>
        <v>0</v>
      </c>
      <c r="CI14" s="48">
        <f t="shared" ca="1" si="22"/>
        <v>0</v>
      </c>
      <c r="CJ14" s="48">
        <f t="shared" ca="1" si="22"/>
        <v>0</v>
      </c>
      <c r="CK14" s="48">
        <f t="shared" ca="1" si="22"/>
        <v>0</v>
      </c>
      <c r="CL14" s="48">
        <f t="shared" ca="1" si="22"/>
        <v>0</v>
      </c>
      <c r="CM14" s="48">
        <f t="shared" ca="1" si="22"/>
        <v>0</v>
      </c>
      <c r="CN14" s="48">
        <f t="shared" ca="1" si="22"/>
        <v>0</v>
      </c>
      <c r="CO14" s="48">
        <f t="shared" ca="1" si="22"/>
        <v>0</v>
      </c>
      <c r="CP14" s="48">
        <f t="shared" ca="1" si="22"/>
        <v>0</v>
      </c>
      <c r="CQ14" s="48">
        <f t="shared" ca="1" si="22"/>
        <v>0</v>
      </c>
      <c r="CR14" s="48">
        <f t="shared" ca="1" si="22"/>
        <v>0</v>
      </c>
      <c r="CS14" s="48">
        <f t="shared" ca="1" si="22"/>
        <v>0</v>
      </c>
      <c r="CT14" s="48">
        <f t="shared" ca="1" si="22"/>
        <v>0</v>
      </c>
      <c r="CU14" s="48">
        <f t="shared" ca="1" si="22"/>
        <v>0</v>
      </c>
      <c r="CV14" s="48">
        <f t="shared" ca="1" si="22"/>
        <v>0</v>
      </c>
      <c r="CW14" s="48">
        <f t="shared" ca="1" si="22"/>
        <v>0</v>
      </c>
      <c r="CX14" s="48">
        <f t="shared" ca="1" si="22"/>
        <v>0</v>
      </c>
      <c r="CY14" s="48">
        <f t="shared" ca="1" si="22"/>
        <v>0</v>
      </c>
      <c r="CZ14" s="48">
        <f t="shared" ca="1" si="22"/>
        <v>0</v>
      </c>
      <c r="DA14" s="48">
        <f t="shared" ca="1" si="22"/>
        <v>0</v>
      </c>
      <c r="DB14" s="48">
        <f t="shared" ca="1" si="22"/>
        <v>0</v>
      </c>
      <c r="DC14" s="48">
        <f t="shared" ca="1" si="22"/>
        <v>0</v>
      </c>
      <c r="DD14" s="48">
        <f t="shared" ca="1" si="22"/>
        <v>0</v>
      </c>
      <c r="DE14" s="48">
        <f t="shared" ca="1" si="22"/>
        <v>0</v>
      </c>
      <c r="DF14" s="48">
        <f t="shared" ca="1" si="22"/>
        <v>0</v>
      </c>
      <c r="DG14" s="48">
        <f t="shared" ca="1" si="22"/>
        <v>0</v>
      </c>
      <c r="DH14" s="48">
        <f t="shared" ca="1" si="22"/>
        <v>0</v>
      </c>
      <c r="DI14" s="48">
        <f t="shared" ca="1" si="22"/>
        <v>0</v>
      </c>
      <c r="DJ14" s="48">
        <f t="shared" ca="1" si="22"/>
        <v>0</v>
      </c>
      <c r="DK14" s="48">
        <f t="shared" ca="1" si="22"/>
        <v>0</v>
      </c>
      <c r="DL14" s="48">
        <f t="shared" ca="1" si="22"/>
        <v>0</v>
      </c>
      <c r="DM14" s="48">
        <f t="shared" ca="1" si="22"/>
        <v>0</v>
      </c>
      <c r="DN14" s="48">
        <f t="shared" ca="1" si="22"/>
        <v>0</v>
      </c>
      <c r="DO14" s="48">
        <f t="shared" ca="1" si="22"/>
        <v>0</v>
      </c>
      <c r="DP14" s="48">
        <f t="shared" ca="1" si="22"/>
        <v>0</v>
      </c>
      <c r="DQ14" s="48">
        <f t="shared" ca="1" si="22"/>
        <v>0</v>
      </c>
      <c r="DR14" s="48">
        <f t="shared" ca="1" si="22"/>
        <v>0</v>
      </c>
      <c r="DS14" s="48">
        <f t="shared" ca="1" si="22"/>
        <v>0</v>
      </c>
      <c r="DT14" s="48">
        <f t="shared" ca="1" si="22"/>
        <v>0</v>
      </c>
      <c r="DU14" s="48">
        <f t="shared" ca="1" si="22"/>
        <v>0</v>
      </c>
      <c r="DV14" s="48">
        <f t="shared" ca="1" si="22"/>
        <v>0</v>
      </c>
      <c r="DW14" s="48">
        <f t="shared" ca="1" si="22"/>
        <v>0</v>
      </c>
      <c r="DX14" s="48">
        <f t="shared" ca="1" si="22"/>
        <v>0</v>
      </c>
      <c r="DY14" s="48">
        <f t="shared" ca="1" si="22"/>
        <v>0</v>
      </c>
      <c r="DZ14" s="48">
        <f t="shared" ca="1" si="22"/>
        <v>0</v>
      </c>
      <c r="EA14" s="48">
        <f t="shared" ca="1" si="22"/>
        <v>0</v>
      </c>
      <c r="EB14" s="48">
        <f t="shared" ca="1" si="22"/>
        <v>0</v>
      </c>
      <c r="EC14" s="48">
        <f t="shared" ca="1" si="22"/>
        <v>0</v>
      </c>
      <c r="ED14" s="48">
        <f t="shared" ca="1" si="22"/>
        <v>0</v>
      </c>
      <c r="EE14" s="48">
        <f t="shared" ca="1" si="22"/>
        <v>0</v>
      </c>
      <c r="EF14" s="48">
        <f t="shared" ca="1" si="22"/>
        <v>0</v>
      </c>
      <c r="EG14" s="48">
        <f t="shared" ca="1" si="22"/>
        <v>0</v>
      </c>
      <c r="EH14" s="48">
        <f t="shared" ca="1" si="22"/>
        <v>0</v>
      </c>
      <c r="EI14" s="48">
        <f t="shared" ca="1" si="22"/>
        <v>0</v>
      </c>
      <c r="EJ14" s="48">
        <f t="shared" ca="1" si="22"/>
        <v>0</v>
      </c>
      <c r="EK14" s="48">
        <f t="shared" ca="1" si="22"/>
        <v>0</v>
      </c>
      <c r="EL14" s="48">
        <f t="shared" ca="1" si="22"/>
        <v>0</v>
      </c>
      <c r="EM14" s="48">
        <f t="shared" ca="1" si="22"/>
        <v>0</v>
      </c>
      <c r="EN14" s="48">
        <f t="shared" ca="1" si="22"/>
        <v>0</v>
      </c>
      <c r="EO14" s="48">
        <f t="shared" ref="EO14:GZ14" ca="1" si="23">SUM(EO15:EO17)</f>
        <v>0</v>
      </c>
      <c r="EP14" s="48">
        <f t="shared" ca="1" si="23"/>
        <v>0</v>
      </c>
      <c r="EQ14" s="48">
        <f t="shared" ca="1" si="23"/>
        <v>0</v>
      </c>
      <c r="ER14" s="48">
        <f t="shared" ca="1" si="23"/>
        <v>0</v>
      </c>
      <c r="ES14" s="48">
        <f t="shared" ca="1" si="23"/>
        <v>0</v>
      </c>
      <c r="ET14" s="48">
        <f t="shared" ca="1" si="23"/>
        <v>0</v>
      </c>
      <c r="EU14" s="48">
        <f t="shared" ca="1" si="23"/>
        <v>0</v>
      </c>
      <c r="EV14" s="48">
        <f t="shared" ca="1" si="23"/>
        <v>0</v>
      </c>
      <c r="EW14" s="48">
        <f t="shared" ca="1" si="23"/>
        <v>0</v>
      </c>
      <c r="EX14" s="48">
        <f t="shared" ca="1" si="23"/>
        <v>0</v>
      </c>
      <c r="EY14" s="48">
        <f t="shared" ca="1" si="23"/>
        <v>0</v>
      </c>
      <c r="EZ14" s="48">
        <f t="shared" ca="1" si="23"/>
        <v>0</v>
      </c>
      <c r="FA14" s="48">
        <f t="shared" ca="1" si="23"/>
        <v>0</v>
      </c>
      <c r="FB14" s="48">
        <f t="shared" ca="1" si="23"/>
        <v>0</v>
      </c>
      <c r="FC14" s="48">
        <f t="shared" ca="1" si="23"/>
        <v>0</v>
      </c>
      <c r="FD14" s="48">
        <f t="shared" ca="1" si="23"/>
        <v>0</v>
      </c>
      <c r="FE14" s="48">
        <f t="shared" ca="1" si="23"/>
        <v>0</v>
      </c>
      <c r="FF14" s="48">
        <f t="shared" ca="1" si="23"/>
        <v>0</v>
      </c>
      <c r="FG14" s="48">
        <f t="shared" ca="1" si="23"/>
        <v>0</v>
      </c>
      <c r="FH14" s="48">
        <f t="shared" ca="1" si="23"/>
        <v>0</v>
      </c>
      <c r="FI14" s="48">
        <f t="shared" ca="1" si="23"/>
        <v>0</v>
      </c>
      <c r="FJ14" s="48">
        <f t="shared" ca="1" si="23"/>
        <v>0</v>
      </c>
      <c r="FK14" s="48">
        <f t="shared" ca="1" si="23"/>
        <v>0</v>
      </c>
      <c r="FL14" s="48">
        <f t="shared" ca="1" si="23"/>
        <v>0</v>
      </c>
      <c r="FM14" s="48">
        <f t="shared" ca="1" si="23"/>
        <v>0</v>
      </c>
      <c r="FN14" s="48">
        <f t="shared" ca="1" si="23"/>
        <v>0</v>
      </c>
      <c r="FO14" s="48">
        <f t="shared" ca="1" si="23"/>
        <v>0</v>
      </c>
      <c r="FP14" s="48">
        <f t="shared" ca="1" si="23"/>
        <v>0</v>
      </c>
      <c r="FQ14" s="48">
        <f t="shared" ca="1" si="23"/>
        <v>0</v>
      </c>
      <c r="FR14" s="48">
        <f t="shared" ca="1" si="23"/>
        <v>0</v>
      </c>
      <c r="FS14" s="48">
        <f t="shared" ca="1" si="23"/>
        <v>0</v>
      </c>
      <c r="FT14" s="48">
        <f t="shared" ca="1" si="23"/>
        <v>0</v>
      </c>
      <c r="FU14" s="48">
        <f t="shared" ca="1" si="23"/>
        <v>0</v>
      </c>
      <c r="FV14" s="48">
        <f t="shared" ca="1" si="23"/>
        <v>0</v>
      </c>
      <c r="FW14" s="48">
        <f t="shared" ca="1" si="23"/>
        <v>0</v>
      </c>
      <c r="FX14" s="48">
        <f t="shared" ca="1" si="23"/>
        <v>0</v>
      </c>
      <c r="FY14" s="48">
        <f t="shared" ca="1" si="23"/>
        <v>0</v>
      </c>
      <c r="FZ14" s="48">
        <f t="shared" ca="1" si="23"/>
        <v>0</v>
      </c>
      <c r="GA14" s="48">
        <f t="shared" ca="1" si="23"/>
        <v>0</v>
      </c>
      <c r="GB14" s="48">
        <f t="shared" ca="1" si="23"/>
        <v>0</v>
      </c>
      <c r="GC14" s="48">
        <f t="shared" ca="1" si="23"/>
        <v>0</v>
      </c>
      <c r="GD14" s="48">
        <f t="shared" ca="1" si="23"/>
        <v>0</v>
      </c>
      <c r="GE14" s="48">
        <f t="shared" ca="1" si="23"/>
        <v>0</v>
      </c>
      <c r="GF14" s="48">
        <f t="shared" ca="1" si="23"/>
        <v>0</v>
      </c>
      <c r="GG14" s="48">
        <f t="shared" ca="1" si="23"/>
        <v>0</v>
      </c>
      <c r="GH14" s="48">
        <f t="shared" ca="1" si="23"/>
        <v>0</v>
      </c>
      <c r="GI14" s="48">
        <f t="shared" ca="1" si="23"/>
        <v>0</v>
      </c>
      <c r="GJ14" s="48">
        <f t="shared" ca="1" si="23"/>
        <v>0</v>
      </c>
      <c r="GK14" s="48">
        <f t="shared" ca="1" si="23"/>
        <v>0</v>
      </c>
      <c r="GL14" s="48">
        <f t="shared" ca="1" si="23"/>
        <v>0</v>
      </c>
      <c r="GM14" s="48">
        <f t="shared" ca="1" si="23"/>
        <v>0</v>
      </c>
      <c r="GN14" s="48">
        <f t="shared" ca="1" si="23"/>
        <v>0</v>
      </c>
      <c r="GO14" s="48">
        <f t="shared" ca="1" si="23"/>
        <v>0</v>
      </c>
      <c r="GP14" s="48">
        <f t="shared" ca="1" si="23"/>
        <v>0</v>
      </c>
      <c r="GQ14" s="48">
        <f t="shared" ca="1" si="23"/>
        <v>0</v>
      </c>
      <c r="GR14" s="48">
        <f t="shared" ca="1" si="23"/>
        <v>0</v>
      </c>
      <c r="GS14" s="48">
        <f t="shared" ca="1" si="23"/>
        <v>0</v>
      </c>
      <c r="GT14" s="48">
        <f t="shared" ca="1" si="23"/>
        <v>0</v>
      </c>
      <c r="GU14" s="48">
        <f t="shared" ca="1" si="23"/>
        <v>0</v>
      </c>
      <c r="GV14" s="48">
        <f t="shared" ca="1" si="23"/>
        <v>0</v>
      </c>
      <c r="GW14" s="48">
        <f t="shared" ca="1" si="23"/>
        <v>0</v>
      </c>
      <c r="GX14" s="48">
        <f t="shared" ca="1" si="23"/>
        <v>0</v>
      </c>
      <c r="GY14" s="48">
        <f t="shared" ca="1" si="23"/>
        <v>0</v>
      </c>
      <c r="GZ14" s="48">
        <f t="shared" ca="1" si="23"/>
        <v>0</v>
      </c>
      <c r="HA14" s="48">
        <f t="shared" ref="HA14:JL14" ca="1" si="24">SUM(HA15:HA17)</f>
        <v>0</v>
      </c>
      <c r="HB14" s="48">
        <f t="shared" ca="1" si="24"/>
        <v>0</v>
      </c>
      <c r="HC14" s="48">
        <f t="shared" ca="1" si="24"/>
        <v>0</v>
      </c>
      <c r="HD14" s="48">
        <f t="shared" ca="1" si="24"/>
        <v>0</v>
      </c>
      <c r="HE14" s="48">
        <f t="shared" ca="1" si="24"/>
        <v>0</v>
      </c>
      <c r="HF14" s="48">
        <f t="shared" ca="1" si="24"/>
        <v>0</v>
      </c>
      <c r="HG14" s="48">
        <f t="shared" ca="1" si="24"/>
        <v>0</v>
      </c>
      <c r="HH14" s="48">
        <f t="shared" ca="1" si="24"/>
        <v>0</v>
      </c>
      <c r="HI14" s="48">
        <f t="shared" ca="1" si="24"/>
        <v>0</v>
      </c>
      <c r="HJ14" s="48">
        <f t="shared" ca="1" si="24"/>
        <v>0</v>
      </c>
      <c r="HK14" s="48">
        <f t="shared" ca="1" si="24"/>
        <v>0</v>
      </c>
      <c r="HL14" s="48">
        <f t="shared" ca="1" si="24"/>
        <v>0</v>
      </c>
      <c r="HM14" s="48">
        <f t="shared" ca="1" si="24"/>
        <v>0</v>
      </c>
      <c r="HN14" s="48">
        <f t="shared" ca="1" si="24"/>
        <v>0</v>
      </c>
      <c r="HO14" s="48">
        <f t="shared" ca="1" si="24"/>
        <v>0</v>
      </c>
      <c r="HP14" s="48">
        <f t="shared" ca="1" si="24"/>
        <v>0</v>
      </c>
      <c r="HQ14" s="48">
        <f t="shared" ca="1" si="24"/>
        <v>0</v>
      </c>
      <c r="HR14" s="48">
        <f t="shared" ca="1" si="24"/>
        <v>0</v>
      </c>
      <c r="HS14" s="48">
        <f t="shared" ca="1" si="24"/>
        <v>0</v>
      </c>
      <c r="HT14" s="48">
        <f t="shared" ca="1" si="24"/>
        <v>0</v>
      </c>
      <c r="HU14" s="48">
        <f t="shared" ca="1" si="24"/>
        <v>0</v>
      </c>
      <c r="HV14" s="48">
        <f t="shared" ca="1" si="24"/>
        <v>0</v>
      </c>
      <c r="HW14" s="48">
        <f t="shared" ca="1" si="24"/>
        <v>0</v>
      </c>
      <c r="HX14" s="48">
        <f t="shared" ca="1" si="24"/>
        <v>0</v>
      </c>
      <c r="HY14" s="48">
        <f t="shared" ca="1" si="24"/>
        <v>0</v>
      </c>
      <c r="HZ14" s="48">
        <f t="shared" ca="1" si="24"/>
        <v>0</v>
      </c>
      <c r="IA14" s="48">
        <f t="shared" ca="1" si="24"/>
        <v>0</v>
      </c>
      <c r="IB14" s="48">
        <f t="shared" ca="1" si="24"/>
        <v>0</v>
      </c>
      <c r="IC14" s="48">
        <f t="shared" ca="1" si="24"/>
        <v>0</v>
      </c>
      <c r="ID14" s="48">
        <f t="shared" ca="1" si="24"/>
        <v>0</v>
      </c>
      <c r="IE14" s="48">
        <f t="shared" ca="1" si="24"/>
        <v>0</v>
      </c>
      <c r="IF14" s="48">
        <f t="shared" ca="1" si="24"/>
        <v>0</v>
      </c>
      <c r="IG14" s="48">
        <f t="shared" ca="1" si="24"/>
        <v>0</v>
      </c>
      <c r="IH14" s="48">
        <f t="shared" ca="1" si="24"/>
        <v>0</v>
      </c>
      <c r="II14" s="48">
        <f t="shared" ca="1" si="24"/>
        <v>0</v>
      </c>
      <c r="IJ14" s="48">
        <f t="shared" ca="1" si="24"/>
        <v>0</v>
      </c>
      <c r="IK14" s="48">
        <f t="shared" ca="1" si="24"/>
        <v>0</v>
      </c>
      <c r="IL14" s="48">
        <f t="shared" ca="1" si="24"/>
        <v>0</v>
      </c>
      <c r="IM14" s="48">
        <f t="shared" ca="1" si="24"/>
        <v>0</v>
      </c>
      <c r="IN14" s="48">
        <f t="shared" ca="1" si="24"/>
        <v>0</v>
      </c>
      <c r="IO14" s="48">
        <f t="shared" ca="1" si="24"/>
        <v>0</v>
      </c>
      <c r="IP14" s="48">
        <f t="shared" ca="1" si="24"/>
        <v>0</v>
      </c>
      <c r="IQ14" s="48">
        <f t="shared" ca="1" si="24"/>
        <v>0</v>
      </c>
      <c r="IR14" s="48">
        <f t="shared" ca="1" si="24"/>
        <v>0</v>
      </c>
      <c r="IS14" s="48">
        <f t="shared" ca="1" si="24"/>
        <v>0</v>
      </c>
      <c r="IT14" s="48">
        <f t="shared" ca="1" si="24"/>
        <v>0</v>
      </c>
      <c r="IU14" s="48">
        <f t="shared" ca="1" si="24"/>
        <v>0</v>
      </c>
      <c r="IV14" s="48">
        <f t="shared" ca="1" si="24"/>
        <v>0</v>
      </c>
      <c r="IW14" s="48">
        <f t="shared" ca="1" si="24"/>
        <v>0</v>
      </c>
      <c r="IX14" s="48">
        <f t="shared" ca="1" si="24"/>
        <v>0</v>
      </c>
      <c r="IY14" s="48">
        <f t="shared" ca="1" si="24"/>
        <v>0</v>
      </c>
      <c r="IZ14" s="48">
        <f t="shared" ca="1" si="24"/>
        <v>0</v>
      </c>
      <c r="JA14" s="48">
        <f t="shared" ca="1" si="24"/>
        <v>0</v>
      </c>
      <c r="JB14" s="48">
        <f t="shared" ca="1" si="24"/>
        <v>0</v>
      </c>
      <c r="JC14" s="48">
        <f t="shared" ca="1" si="24"/>
        <v>0</v>
      </c>
      <c r="JD14" s="48">
        <f t="shared" ca="1" si="24"/>
        <v>0</v>
      </c>
      <c r="JE14" s="48">
        <f t="shared" ca="1" si="24"/>
        <v>0</v>
      </c>
      <c r="JF14" s="48">
        <f t="shared" ca="1" si="24"/>
        <v>0</v>
      </c>
      <c r="JG14" s="48">
        <f t="shared" ca="1" si="24"/>
        <v>0</v>
      </c>
      <c r="JH14" s="48">
        <f t="shared" ca="1" si="24"/>
        <v>0</v>
      </c>
      <c r="JI14" s="48">
        <f t="shared" ca="1" si="24"/>
        <v>0</v>
      </c>
      <c r="JJ14" s="48">
        <f t="shared" ca="1" si="24"/>
        <v>0</v>
      </c>
      <c r="JK14" s="48">
        <f t="shared" ca="1" si="24"/>
        <v>0</v>
      </c>
      <c r="JL14" s="48">
        <f t="shared" ca="1" si="24"/>
        <v>0</v>
      </c>
      <c r="JM14" s="48">
        <f t="shared" ref="JM14:LX14" ca="1" si="25">SUM(JM15:JM17)</f>
        <v>0</v>
      </c>
      <c r="JN14" s="48">
        <f t="shared" ca="1" si="25"/>
        <v>0</v>
      </c>
      <c r="JO14" s="48">
        <f t="shared" ca="1" si="25"/>
        <v>0</v>
      </c>
      <c r="JP14" s="48">
        <f t="shared" ca="1" si="25"/>
        <v>0</v>
      </c>
      <c r="JQ14" s="48">
        <f t="shared" ca="1" si="25"/>
        <v>0</v>
      </c>
      <c r="JR14" s="48">
        <f t="shared" ca="1" si="25"/>
        <v>0</v>
      </c>
      <c r="JS14" s="48">
        <f t="shared" ca="1" si="25"/>
        <v>0</v>
      </c>
      <c r="JT14" s="48">
        <f t="shared" ca="1" si="25"/>
        <v>0</v>
      </c>
      <c r="JU14" s="48">
        <f t="shared" ca="1" si="25"/>
        <v>0</v>
      </c>
      <c r="JV14" s="48">
        <f t="shared" ca="1" si="25"/>
        <v>0</v>
      </c>
      <c r="JW14" s="48">
        <f t="shared" ca="1" si="25"/>
        <v>0</v>
      </c>
      <c r="JX14" s="48">
        <f t="shared" ca="1" si="25"/>
        <v>0</v>
      </c>
      <c r="JY14" s="48">
        <f t="shared" ca="1" si="25"/>
        <v>0</v>
      </c>
      <c r="JZ14" s="48">
        <f t="shared" ca="1" si="25"/>
        <v>0</v>
      </c>
      <c r="KA14" s="48">
        <f t="shared" ca="1" si="25"/>
        <v>0</v>
      </c>
      <c r="KB14" s="48">
        <f t="shared" ca="1" si="25"/>
        <v>0</v>
      </c>
      <c r="KC14" s="48">
        <f t="shared" ca="1" si="25"/>
        <v>0</v>
      </c>
      <c r="KD14" s="48">
        <f t="shared" ca="1" si="25"/>
        <v>0</v>
      </c>
      <c r="KE14" s="48">
        <f t="shared" ca="1" si="25"/>
        <v>0</v>
      </c>
      <c r="KF14" s="48">
        <f t="shared" ca="1" si="25"/>
        <v>0</v>
      </c>
      <c r="KG14" s="48">
        <f t="shared" ca="1" si="25"/>
        <v>0</v>
      </c>
      <c r="KH14" s="48">
        <f t="shared" ca="1" si="25"/>
        <v>0</v>
      </c>
      <c r="KI14" s="48">
        <f t="shared" ca="1" si="25"/>
        <v>0</v>
      </c>
      <c r="KJ14" s="48">
        <f t="shared" ca="1" si="25"/>
        <v>0</v>
      </c>
      <c r="KK14" s="48">
        <f t="shared" ca="1" si="25"/>
        <v>0</v>
      </c>
      <c r="KL14" s="48">
        <f t="shared" ca="1" si="25"/>
        <v>0</v>
      </c>
      <c r="KM14" s="48">
        <f t="shared" ca="1" si="25"/>
        <v>0</v>
      </c>
      <c r="KN14" s="48">
        <f t="shared" ca="1" si="25"/>
        <v>0</v>
      </c>
      <c r="KO14" s="48">
        <f t="shared" ca="1" si="25"/>
        <v>0</v>
      </c>
      <c r="KP14" s="48">
        <f t="shared" ca="1" si="25"/>
        <v>0</v>
      </c>
      <c r="KQ14" s="48">
        <f t="shared" ca="1" si="25"/>
        <v>0</v>
      </c>
      <c r="KR14" s="48">
        <f t="shared" ca="1" si="25"/>
        <v>0</v>
      </c>
      <c r="KS14" s="48">
        <f t="shared" ca="1" si="25"/>
        <v>0</v>
      </c>
      <c r="KT14" s="48">
        <f t="shared" ca="1" si="25"/>
        <v>0</v>
      </c>
      <c r="KU14" s="48">
        <f t="shared" ca="1" si="25"/>
        <v>0</v>
      </c>
      <c r="KV14" s="48">
        <f t="shared" ca="1" si="25"/>
        <v>0</v>
      </c>
      <c r="KW14" s="48">
        <f t="shared" ca="1" si="25"/>
        <v>0</v>
      </c>
      <c r="KX14" s="48">
        <f t="shared" ca="1" si="25"/>
        <v>0</v>
      </c>
      <c r="KY14" s="48">
        <f t="shared" ca="1" si="25"/>
        <v>0</v>
      </c>
      <c r="KZ14" s="48">
        <f t="shared" ca="1" si="25"/>
        <v>0</v>
      </c>
      <c r="LA14" s="48">
        <f t="shared" ca="1" si="25"/>
        <v>0</v>
      </c>
      <c r="LB14" s="48">
        <f t="shared" ca="1" si="25"/>
        <v>0</v>
      </c>
      <c r="LC14" s="48">
        <f t="shared" ca="1" si="25"/>
        <v>0</v>
      </c>
      <c r="LD14" s="48">
        <f t="shared" ca="1" si="25"/>
        <v>0</v>
      </c>
      <c r="LE14" s="48">
        <f t="shared" ca="1" si="25"/>
        <v>0</v>
      </c>
      <c r="LF14" s="48">
        <f t="shared" ca="1" si="25"/>
        <v>0</v>
      </c>
      <c r="LG14" s="48">
        <f t="shared" ca="1" si="25"/>
        <v>0</v>
      </c>
      <c r="LH14" s="48">
        <f t="shared" ca="1" si="25"/>
        <v>0</v>
      </c>
      <c r="LI14" s="48">
        <f t="shared" ca="1" si="25"/>
        <v>0</v>
      </c>
      <c r="LJ14" s="48">
        <f t="shared" ca="1" si="25"/>
        <v>0</v>
      </c>
      <c r="LK14" s="48">
        <f t="shared" ca="1" si="25"/>
        <v>0</v>
      </c>
      <c r="LL14" s="48">
        <f t="shared" ca="1" si="25"/>
        <v>0</v>
      </c>
      <c r="LM14" s="48">
        <f t="shared" ca="1" si="25"/>
        <v>0</v>
      </c>
      <c r="LN14" s="48">
        <f t="shared" ca="1" si="25"/>
        <v>0</v>
      </c>
      <c r="LO14" s="48">
        <f t="shared" ca="1" si="25"/>
        <v>0</v>
      </c>
      <c r="LP14" s="48">
        <f t="shared" ca="1" si="25"/>
        <v>0</v>
      </c>
      <c r="LQ14" s="48">
        <f t="shared" ca="1" si="25"/>
        <v>0</v>
      </c>
      <c r="LR14" s="48">
        <f t="shared" ca="1" si="25"/>
        <v>0</v>
      </c>
      <c r="LS14" s="48">
        <f t="shared" ca="1" si="25"/>
        <v>0</v>
      </c>
      <c r="LT14" s="48">
        <f t="shared" ca="1" si="25"/>
        <v>0</v>
      </c>
      <c r="LU14" s="48">
        <f t="shared" ca="1" si="25"/>
        <v>0</v>
      </c>
      <c r="LV14" s="48">
        <f t="shared" ca="1" si="25"/>
        <v>0</v>
      </c>
      <c r="LW14" s="48">
        <f t="shared" ca="1" si="25"/>
        <v>0</v>
      </c>
      <c r="LX14" s="48">
        <f t="shared" ca="1" si="25"/>
        <v>0</v>
      </c>
      <c r="LY14" s="48">
        <f t="shared" ref="LY14:OJ14" ca="1" si="26">SUM(LY15:LY17)</f>
        <v>0</v>
      </c>
      <c r="LZ14" s="48">
        <f t="shared" ca="1" si="26"/>
        <v>0</v>
      </c>
      <c r="MA14" s="48">
        <f t="shared" ca="1" si="26"/>
        <v>0</v>
      </c>
      <c r="MB14" s="48">
        <f t="shared" ca="1" si="26"/>
        <v>0</v>
      </c>
      <c r="MC14" s="48">
        <f t="shared" ca="1" si="26"/>
        <v>0</v>
      </c>
      <c r="MD14" s="48">
        <f t="shared" ca="1" si="26"/>
        <v>0</v>
      </c>
      <c r="ME14" s="48">
        <f t="shared" ca="1" si="26"/>
        <v>0</v>
      </c>
      <c r="MF14" s="48">
        <f t="shared" ca="1" si="26"/>
        <v>0</v>
      </c>
      <c r="MG14" s="48">
        <f t="shared" ca="1" si="26"/>
        <v>0</v>
      </c>
      <c r="MH14" s="48">
        <f t="shared" ca="1" si="26"/>
        <v>0</v>
      </c>
      <c r="MI14" s="48">
        <f t="shared" ca="1" si="26"/>
        <v>0</v>
      </c>
      <c r="MJ14" s="48">
        <f t="shared" ca="1" si="26"/>
        <v>0</v>
      </c>
      <c r="MK14" s="48">
        <f t="shared" ca="1" si="26"/>
        <v>0</v>
      </c>
      <c r="ML14" s="48">
        <f t="shared" ca="1" si="26"/>
        <v>0</v>
      </c>
      <c r="MM14" s="48">
        <f t="shared" ca="1" si="26"/>
        <v>0</v>
      </c>
      <c r="MN14" s="48">
        <f t="shared" ca="1" si="26"/>
        <v>0</v>
      </c>
      <c r="MO14" s="48">
        <f t="shared" ca="1" si="26"/>
        <v>0</v>
      </c>
      <c r="MP14" s="48">
        <f t="shared" ca="1" si="26"/>
        <v>0</v>
      </c>
      <c r="MQ14" s="48">
        <f t="shared" ca="1" si="26"/>
        <v>0</v>
      </c>
      <c r="MR14" s="48">
        <f t="shared" ca="1" si="26"/>
        <v>0</v>
      </c>
      <c r="MS14" s="48">
        <f t="shared" ca="1" si="26"/>
        <v>0</v>
      </c>
      <c r="MT14" s="48">
        <f t="shared" ca="1" si="26"/>
        <v>0</v>
      </c>
      <c r="MU14" s="48">
        <f t="shared" ca="1" si="26"/>
        <v>0</v>
      </c>
      <c r="MV14" s="48">
        <f t="shared" ca="1" si="26"/>
        <v>0</v>
      </c>
      <c r="MW14" s="48">
        <f t="shared" ca="1" si="26"/>
        <v>0</v>
      </c>
      <c r="MX14" s="48">
        <f t="shared" ca="1" si="26"/>
        <v>0</v>
      </c>
      <c r="MY14" s="48">
        <f t="shared" ca="1" si="26"/>
        <v>0</v>
      </c>
      <c r="MZ14" s="48">
        <f t="shared" ca="1" si="26"/>
        <v>0</v>
      </c>
      <c r="NA14" s="48">
        <f t="shared" ca="1" si="26"/>
        <v>0</v>
      </c>
      <c r="NB14" s="48">
        <f t="shared" ca="1" si="26"/>
        <v>0</v>
      </c>
      <c r="NC14" s="48">
        <f t="shared" ca="1" si="26"/>
        <v>0</v>
      </c>
      <c r="ND14" s="48">
        <f t="shared" ca="1" si="26"/>
        <v>0</v>
      </c>
      <c r="NE14" s="48">
        <f t="shared" ca="1" si="26"/>
        <v>0</v>
      </c>
      <c r="NF14" s="48">
        <f t="shared" ca="1" si="26"/>
        <v>0</v>
      </c>
      <c r="NG14" s="48">
        <f t="shared" ca="1" si="26"/>
        <v>0</v>
      </c>
      <c r="NH14" s="48">
        <f t="shared" ca="1" si="26"/>
        <v>0</v>
      </c>
      <c r="NI14" s="48">
        <f t="shared" ca="1" si="26"/>
        <v>0</v>
      </c>
      <c r="NJ14" s="48">
        <f t="shared" ca="1" si="26"/>
        <v>0</v>
      </c>
      <c r="NK14" s="48">
        <f t="shared" ca="1" si="26"/>
        <v>0</v>
      </c>
      <c r="NL14" s="48">
        <f t="shared" ca="1" si="26"/>
        <v>0</v>
      </c>
      <c r="NM14" s="48">
        <f t="shared" ca="1" si="26"/>
        <v>0</v>
      </c>
      <c r="NN14" s="48">
        <f t="shared" ca="1" si="26"/>
        <v>0</v>
      </c>
      <c r="NO14" s="48">
        <f t="shared" ca="1" si="26"/>
        <v>0</v>
      </c>
      <c r="NP14" s="48">
        <f t="shared" ca="1" si="26"/>
        <v>0</v>
      </c>
      <c r="NQ14" s="48">
        <f t="shared" ca="1" si="26"/>
        <v>0</v>
      </c>
      <c r="NR14" s="48">
        <f t="shared" ca="1" si="26"/>
        <v>0</v>
      </c>
      <c r="NS14" s="48">
        <f t="shared" ca="1" si="26"/>
        <v>0</v>
      </c>
      <c r="NT14" s="48">
        <f t="shared" ca="1" si="26"/>
        <v>0</v>
      </c>
      <c r="NU14" s="48">
        <f t="shared" ca="1" si="26"/>
        <v>0</v>
      </c>
      <c r="NV14" s="48">
        <f t="shared" ca="1" si="26"/>
        <v>0</v>
      </c>
      <c r="NW14" s="48">
        <f t="shared" ca="1" si="26"/>
        <v>0</v>
      </c>
      <c r="NX14" s="48">
        <f t="shared" ca="1" si="26"/>
        <v>0</v>
      </c>
      <c r="NY14" s="48">
        <f t="shared" ca="1" si="26"/>
        <v>0</v>
      </c>
      <c r="NZ14" s="48">
        <f t="shared" ca="1" si="26"/>
        <v>0</v>
      </c>
      <c r="OA14" s="48">
        <f t="shared" ca="1" si="26"/>
        <v>0</v>
      </c>
      <c r="OB14" s="48">
        <f t="shared" ca="1" si="26"/>
        <v>0</v>
      </c>
      <c r="OC14" s="48">
        <f t="shared" ca="1" si="26"/>
        <v>0</v>
      </c>
      <c r="OD14" s="48">
        <f t="shared" ca="1" si="26"/>
        <v>0</v>
      </c>
      <c r="OE14" s="48">
        <f t="shared" ca="1" si="26"/>
        <v>0</v>
      </c>
      <c r="OF14" s="48">
        <f t="shared" ca="1" si="26"/>
        <v>0</v>
      </c>
      <c r="OG14" s="48">
        <f t="shared" ca="1" si="26"/>
        <v>0</v>
      </c>
      <c r="OH14" s="48">
        <f t="shared" ca="1" si="26"/>
        <v>0</v>
      </c>
      <c r="OI14" s="48">
        <f t="shared" ca="1" si="26"/>
        <v>0</v>
      </c>
      <c r="OJ14" s="48">
        <f t="shared" ca="1" si="26"/>
        <v>0</v>
      </c>
      <c r="OK14" s="48">
        <f t="shared" ref="OK14:OQ14" ca="1" si="27">SUM(OK15:OK17)</f>
        <v>0</v>
      </c>
      <c r="OL14" s="48">
        <f t="shared" ca="1" si="27"/>
        <v>0</v>
      </c>
      <c r="OM14" s="48">
        <f t="shared" ca="1" si="27"/>
        <v>0</v>
      </c>
      <c r="ON14" s="48">
        <f t="shared" ca="1" si="27"/>
        <v>0</v>
      </c>
      <c r="OO14" s="48">
        <f t="shared" ca="1" si="27"/>
        <v>0</v>
      </c>
      <c r="OP14" s="48">
        <f t="shared" ca="1" si="27"/>
        <v>0</v>
      </c>
      <c r="OQ14" s="48">
        <f t="shared" ca="1" si="27"/>
        <v>0</v>
      </c>
      <c r="OT14" s="48">
        <f ca="1">SUMIFS($Q14:$OQ14,$Q$3:$OQ$3,OT$12)</f>
        <v>-552649.12008396524</v>
      </c>
      <c r="OU14" s="48">
        <f t="shared" ref="OU14:QA21" ca="1" si="28">SUMIFS($Q14:$OQ14,$Q$3:$OQ$3,OU$12)</f>
        <v>0</v>
      </c>
      <c r="OV14" s="48">
        <f t="shared" ca="1" si="28"/>
        <v>0</v>
      </c>
      <c r="OW14" s="48">
        <f t="shared" ca="1" si="28"/>
        <v>0</v>
      </c>
      <c r="OX14" s="48">
        <f t="shared" ca="1" si="28"/>
        <v>0</v>
      </c>
      <c r="OY14" s="48">
        <f t="shared" ca="1" si="28"/>
        <v>0</v>
      </c>
      <c r="OZ14" s="48">
        <f t="shared" ca="1" si="28"/>
        <v>0</v>
      </c>
      <c r="PA14" s="48">
        <f t="shared" ca="1" si="28"/>
        <v>0</v>
      </c>
      <c r="PB14" s="48">
        <f t="shared" ca="1" si="28"/>
        <v>0</v>
      </c>
      <c r="PC14" s="48">
        <f t="shared" ca="1" si="28"/>
        <v>0</v>
      </c>
      <c r="PD14" s="48">
        <f t="shared" ca="1" si="28"/>
        <v>0</v>
      </c>
      <c r="PE14" s="48">
        <f t="shared" ca="1" si="28"/>
        <v>0</v>
      </c>
      <c r="PF14" s="48">
        <f t="shared" ca="1" si="28"/>
        <v>0</v>
      </c>
      <c r="PG14" s="48">
        <f t="shared" ca="1" si="28"/>
        <v>0</v>
      </c>
      <c r="PH14" s="48">
        <f t="shared" ca="1" si="28"/>
        <v>0</v>
      </c>
      <c r="PI14" s="48">
        <f t="shared" ca="1" si="28"/>
        <v>0</v>
      </c>
      <c r="PJ14" s="48">
        <f t="shared" ca="1" si="28"/>
        <v>0</v>
      </c>
      <c r="PK14" s="48">
        <f t="shared" ca="1" si="28"/>
        <v>0</v>
      </c>
      <c r="PL14" s="48">
        <f t="shared" ca="1" si="28"/>
        <v>0</v>
      </c>
      <c r="PM14" s="48">
        <f t="shared" ca="1" si="28"/>
        <v>0</v>
      </c>
      <c r="PN14" s="48">
        <f t="shared" ca="1" si="28"/>
        <v>0</v>
      </c>
      <c r="PO14" s="48">
        <f t="shared" ca="1" si="28"/>
        <v>0</v>
      </c>
      <c r="PP14" s="48">
        <f t="shared" ca="1" si="28"/>
        <v>0</v>
      </c>
      <c r="PQ14" s="48">
        <f t="shared" ca="1" si="28"/>
        <v>0</v>
      </c>
      <c r="PR14" s="48">
        <f t="shared" ca="1" si="28"/>
        <v>0</v>
      </c>
      <c r="PS14" s="48">
        <f t="shared" ca="1" si="28"/>
        <v>0</v>
      </c>
      <c r="PT14" s="48">
        <f t="shared" ca="1" si="28"/>
        <v>0</v>
      </c>
      <c r="PU14" s="48">
        <f t="shared" ca="1" si="28"/>
        <v>0</v>
      </c>
      <c r="PV14" s="48">
        <f t="shared" ca="1" si="28"/>
        <v>0</v>
      </c>
      <c r="PW14" s="48">
        <f t="shared" ca="1" si="28"/>
        <v>0</v>
      </c>
      <c r="PX14" s="48">
        <f t="shared" ca="1" si="28"/>
        <v>0</v>
      </c>
      <c r="PY14" s="48">
        <f t="shared" ca="1" si="28"/>
        <v>0</v>
      </c>
      <c r="PZ14" s="48">
        <f t="shared" ca="1" si="28"/>
        <v>0</v>
      </c>
      <c r="QA14" s="48">
        <f t="shared" ca="1" si="28"/>
        <v>0</v>
      </c>
    </row>
    <row r="15" spans="1:443" x14ac:dyDescent="0.3">
      <c r="B15" s="1" t="s">
        <v>3</v>
      </c>
      <c r="C15" s="4" t="s">
        <v>123</v>
      </c>
      <c r="F15" s="11" t="s">
        <v>49</v>
      </c>
      <c r="H15" s="19">
        <f ca="1">DATE(YEAR(TODAY()),1+MONTH(TODAY()),1)</f>
        <v>45444</v>
      </c>
      <c r="I15"/>
      <c r="J15"/>
      <c r="M15" s="14" t="s">
        <v>59</v>
      </c>
      <c r="O15" s="54">
        <f ca="1">SUM(Q15:OQ15)</f>
        <v>-552649.12008396524</v>
      </c>
      <c r="Q15" s="17">
        <f ca="1">-$I$30</f>
        <v>-552649.12008396524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  <c r="BU15" s="17">
        <v>0</v>
      </c>
      <c r="BV15" s="17">
        <v>0</v>
      </c>
      <c r="BW15" s="17">
        <v>0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7">
        <v>0</v>
      </c>
      <c r="CN15" s="17">
        <v>0</v>
      </c>
      <c r="CO15" s="17">
        <v>0</v>
      </c>
      <c r="CP15" s="17">
        <v>0</v>
      </c>
      <c r="CQ15" s="17">
        <v>0</v>
      </c>
      <c r="CR15" s="17">
        <v>0</v>
      </c>
      <c r="CS15" s="17">
        <v>0</v>
      </c>
      <c r="CT15" s="17">
        <v>0</v>
      </c>
      <c r="CU15" s="17">
        <v>0</v>
      </c>
      <c r="CV15" s="17">
        <v>0</v>
      </c>
      <c r="CW15" s="17">
        <v>0</v>
      </c>
      <c r="CX15" s="17">
        <v>0</v>
      </c>
      <c r="CY15" s="17">
        <v>0</v>
      </c>
      <c r="CZ15" s="17">
        <v>0</v>
      </c>
      <c r="DA15" s="17">
        <v>0</v>
      </c>
      <c r="DB15" s="17">
        <v>0</v>
      </c>
      <c r="DC15" s="17">
        <v>0</v>
      </c>
      <c r="DD15" s="17">
        <v>0</v>
      </c>
      <c r="DE15" s="17">
        <v>0</v>
      </c>
      <c r="DF15" s="17">
        <v>0</v>
      </c>
      <c r="DG15" s="17">
        <v>0</v>
      </c>
      <c r="DH15" s="17">
        <v>0</v>
      </c>
      <c r="DI15" s="17">
        <v>0</v>
      </c>
      <c r="DJ15" s="17">
        <v>0</v>
      </c>
      <c r="DK15" s="17">
        <v>0</v>
      </c>
      <c r="DL15" s="17">
        <v>0</v>
      </c>
      <c r="DM15" s="17">
        <v>0</v>
      </c>
      <c r="DN15" s="17">
        <v>0</v>
      </c>
      <c r="DO15" s="17">
        <v>0</v>
      </c>
      <c r="DP15" s="17">
        <v>0</v>
      </c>
      <c r="DQ15" s="17">
        <v>0</v>
      </c>
      <c r="DR15" s="17">
        <v>0</v>
      </c>
      <c r="DS15" s="17">
        <v>0</v>
      </c>
      <c r="DT15" s="17">
        <v>0</v>
      </c>
      <c r="DU15" s="17">
        <v>0</v>
      </c>
      <c r="DV15" s="17">
        <v>0</v>
      </c>
      <c r="DW15" s="17">
        <v>0</v>
      </c>
      <c r="DX15" s="17">
        <v>0</v>
      </c>
      <c r="DY15" s="17">
        <v>0</v>
      </c>
      <c r="DZ15" s="17">
        <v>0</v>
      </c>
      <c r="EA15" s="17">
        <v>0</v>
      </c>
      <c r="EB15" s="17">
        <v>0</v>
      </c>
      <c r="EC15" s="17">
        <v>0</v>
      </c>
      <c r="ED15" s="17">
        <v>0</v>
      </c>
      <c r="EE15" s="17">
        <v>0</v>
      </c>
      <c r="EF15" s="17">
        <v>0</v>
      </c>
      <c r="EG15" s="17">
        <v>0</v>
      </c>
      <c r="EH15" s="17">
        <v>0</v>
      </c>
      <c r="EI15" s="17">
        <v>0</v>
      </c>
      <c r="EJ15" s="17">
        <v>0</v>
      </c>
      <c r="EK15" s="17">
        <v>0</v>
      </c>
      <c r="EL15" s="17">
        <v>0</v>
      </c>
      <c r="EM15" s="17">
        <v>0</v>
      </c>
      <c r="EN15" s="17">
        <v>0</v>
      </c>
      <c r="EO15" s="17">
        <v>0</v>
      </c>
      <c r="EP15" s="17">
        <v>0</v>
      </c>
      <c r="EQ15" s="17">
        <v>0</v>
      </c>
      <c r="ER15" s="17">
        <v>0</v>
      </c>
      <c r="ES15" s="17">
        <v>0</v>
      </c>
      <c r="ET15" s="17">
        <v>0</v>
      </c>
      <c r="EU15" s="17">
        <v>0</v>
      </c>
      <c r="EV15" s="17">
        <v>0</v>
      </c>
      <c r="EW15" s="17">
        <v>0</v>
      </c>
      <c r="EX15" s="17">
        <v>0</v>
      </c>
      <c r="EY15" s="17">
        <v>0</v>
      </c>
      <c r="EZ15" s="17">
        <v>0</v>
      </c>
      <c r="FA15" s="17">
        <v>0</v>
      </c>
      <c r="FB15" s="17">
        <v>0</v>
      </c>
      <c r="FC15" s="17">
        <v>0</v>
      </c>
      <c r="FD15" s="17">
        <v>0</v>
      </c>
      <c r="FE15" s="17">
        <v>0</v>
      </c>
      <c r="FF15" s="17">
        <v>0</v>
      </c>
      <c r="FG15" s="17">
        <v>0</v>
      </c>
      <c r="FH15" s="17">
        <v>0</v>
      </c>
      <c r="FI15" s="17">
        <v>0</v>
      </c>
      <c r="FJ15" s="17">
        <v>0</v>
      </c>
      <c r="FK15" s="17">
        <v>0</v>
      </c>
      <c r="FL15" s="17">
        <v>0</v>
      </c>
      <c r="FM15" s="17">
        <v>0</v>
      </c>
      <c r="FN15" s="17">
        <v>0</v>
      </c>
      <c r="FO15" s="17">
        <v>0</v>
      </c>
      <c r="FP15" s="17">
        <v>0</v>
      </c>
      <c r="FQ15" s="17">
        <v>0</v>
      </c>
      <c r="FR15" s="17">
        <v>0</v>
      </c>
      <c r="FS15" s="17">
        <v>0</v>
      </c>
      <c r="FT15" s="17">
        <v>0</v>
      </c>
      <c r="FU15" s="17">
        <v>0</v>
      </c>
      <c r="FV15" s="17">
        <v>0</v>
      </c>
      <c r="FW15" s="17">
        <v>0</v>
      </c>
      <c r="FX15" s="17">
        <v>0</v>
      </c>
      <c r="FY15" s="17">
        <v>0</v>
      </c>
      <c r="FZ15" s="17">
        <v>0</v>
      </c>
      <c r="GA15" s="17">
        <v>0</v>
      </c>
      <c r="GB15" s="17">
        <v>0</v>
      </c>
      <c r="GC15" s="17">
        <v>0</v>
      </c>
      <c r="GD15" s="17">
        <v>0</v>
      </c>
      <c r="GE15" s="17">
        <v>0</v>
      </c>
      <c r="GF15" s="17">
        <v>0</v>
      </c>
      <c r="GG15" s="17">
        <v>0</v>
      </c>
      <c r="GH15" s="17">
        <v>0</v>
      </c>
      <c r="GI15" s="17">
        <v>0</v>
      </c>
      <c r="GJ15" s="17">
        <v>0</v>
      </c>
      <c r="GK15" s="17">
        <v>0</v>
      </c>
      <c r="GL15" s="17">
        <v>0</v>
      </c>
      <c r="GM15" s="17">
        <v>0</v>
      </c>
      <c r="GN15" s="17">
        <v>0</v>
      </c>
      <c r="GO15" s="17">
        <v>0</v>
      </c>
      <c r="GP15" s="17">
        <v>0</v>
      </c>
      <c r="GQ15" s="17">
        <v>0</v>
      </c>
      <c r="GR15" s="17">
        <v>0</v>
      </c>
      <c r="GS15" s="17">
        <v>0</v>
      </c>
      <c r="GT15" s="17">
        <v>0</v>
      </c>
      <c r="GU15" s="17">
        <v>0</v>
      </c>
      <c r="GV15" s="17">
        <v>0</v>
      </c>
      <c r="GW15" s="17">
        <v>0</v>
      </c>
      <c r="GX15" s="17">
        <v>0</v>
      </c>
      <c r="GY15" s="17">
        <v>0</v>
      </c>
      <c r="GZ15" s="17">
        <v>0</v>
      </c>
      <c r="HA15" s="17">
        <v>0</v>
      </c>
      <c r="HB15" s="17">
        <v>0</v>
      </c>
      <c r="HC15" s="17">
        <v>0</v>
      </c>
      <c r="HD15" s="17">
        <v>0</v>
      </c>
      <c r="HE15" s="17">
        <v>0</v>
      </c>
      <c r="HF15" s="17">
        <v>0</v>
      </c>
      <c r="HG15" s="17">
        <v>0</v>
      </c>
      <c r="HH15" s="17">
        <v>0</v>
      </c>
      <c r="HI15" s="17">
        <v>0</v>
      </c>
      <c r="HJ15" s="17">
        <v>0</v>
      </c>
      <c r="HK15" s="17">
        <v>0</v>
      </c>
      <c r="HL15" s="17">
        <v>0</v>
      </c>
      <c r="HM15" s="17">
        <v>0</v>
      </c>
      <c r="HN15" s="17">
        <v>0</v>
      </c>
      <c r="HO15" s="17">
        <v>0</v>
      </c>
      <c r="HP15" s="17">
        <v>0</v>
      </c>
      <c r="HQ15" s="17">
        <v>0</v>
      </c>
      <c r="HR15" s="17">
        <v>0</v>
      </c>
      <c r="HS15" s="17">
        <v>0</v>
      </c>
      <c r="HT15" s="17">
        <v>0</v>
      </c>
      <c r="HU15" s="17">
        <v>0</v>
      </c>
      <c r="HV15" s="17">
        <v>0</v>
      </c>
      <c r="HW15" s="17">
        <v>0</v>
      </c>
      <c r="HX15" s="17">
        <v>0</v>
      </c>
      <c r="HY15" s="17">
        <v>0</v>
      </c>
      <c r="HZ15" s="17">
        <v>0</v>
      </c>
      <c r="IA15" s="17">
        <v>0</v>
      </c>
      <c r="IB15" s="17">
        <v>0</v>
      </c>
      <c r="IC15" s="17">
        <v>0</v>
      </c>
      <c r="ID15" s="17">
        <v>0</v>
      </c>
      <c r="IE15" s="17">
        <v>0</v>
      </c>
      <c r="IF15" s="17">
        <v>0</v>
      </c>
      <c r="IG15" s="17">
        <v>0</v>
      </c>
      <c r="IH15" s="17">
        <v>0</v>
      </c>
      <c r="II15" s="17">
        <v>0</v>
      </c>
      <c r="IJ15" s="17">
        <v>0</v>
      </c>
      <c r="IK15" s="17">
        <v>0</v>
      </c>
      <c r="IL15" s="17">
        <v>0</v>
      </c>
      <c r="IM15" s="17">
        <v>0</v>
      </c>
      <c r="IN15" s="17">
        <v>0</v>
      </c>
      <c r="IO15" s="17">
        <v>0</v>
      </c>
      <c r="IP15" s="17">
        <v>0</v>
      </c>
      <c r="IQ15" s="17">
        <v>0</v>
      </c>
      <c r="IR15" s="17">
        <v>0</v>
      </c>
      <c r="IS15" s="17">
        <v>0</v>
      </c>
      <c r="IT15" s="17">
        <v>0</v>
      </c>
      <c r="IU15" s="17">
        <v>0</v>
      </c>
      <c r="IV15" s="17">
        <v>0</v>
      </c>
      <c r="IW15" s="17">
        <v>0</v>
      </c>
      <c r="IX15" s="17">
        <v>0</v>
      </c>
      <c r="IY15" s="17">
        <v>0</v>
      </c>
      <c r="IZ15" s="17">
        <v>0</v>
      </c>
      <c r="JA15" s="17">
        <v>0</v>
      </c>
      <c r="JB15" s="17">
        <v>0</v>
      </c>
      <c r="JC15" s="17">
        <v>0</v>
      </c>
      <c r="JD15" s="17">
        <v>0</v>
      </c>
      <c r="JE15" s="17">
        <v>0</v>
      </c>
      <c r="JF15" s="17">
        <v>0</v>
      </c>
      <c r="JG15" s="17">
        <v>0</v>
      </c>
      <c r="JH15" s="17">
        <v>0</v>
      </c>
      <c r="JI15" s="17">
        <v>0</v>
      </c>
      <c r="JJ15" s="17">
        <v>0</v>
      </c>
      <c r="JK15" s="17">
        <v>0</v>
      </c>
      <c r="JL15" s="17">
        <v>0</v>
      </c>
      <c r="JM15" s="17">
        <v>0</v>
      </c>
      <c r="JN15" s="17">
        <v>0</v>
      </c>
      <c r="JO15" s="17">
        <v>0</v>
      </c>
      <c r="JP15" s="17">
        <v>0</v>
      </c>
      <c r="JQ15" s="17">
        <v>0</v>
      </c>
      <c r="JR15" s="17">
        <v>0</v>
      </c>
      <c r="JS15" s="17">
        <v>0</v>
      </c>
      <c r="JT15" s="17">
        <v>0</v>
      </c>
      <c r="JU15" s="17">
        <v>0</v>
      </c>
      <c r="JV15" s="17">
        <v>0</v>
      </c>
      <c r="JW15" s="17">
        <v>0</v>
      </c>
      <c r="JX15" s="17">
        <v>0</v>
      </c>
      <c r="JY15" s="17">
        <v>0</v>
      </c>
      <c r="JZ15" s="17">
        <v>0</v>
      </c>
      <c r="KA15" s="17">
        <v>0</v>
      </c>
      <c r="KB15" s="17">
        <v>0</v>
      </c>
      <c r="KC15" s="17">
        <v>0</v>
      </c>
      <c r="KD15" s="17">
        <v>0</v>
      </c>
      <c r="KE15" s="17">
        <v>0</v>
      </c>
      <c r="KF15" s="17">
        <v>0</v>
      </c>
      <c r="KG15" s="17">
        <v>0</v>
      </c>
      <c r="KH15" s="17">
        <v>0</v>
      </c>
      <c r="KI15" s="17">
        <v>0</v>
      </c>
      <c r="KJ15" s="17">
        <v>0</v>
      </c>
      <c r="KK15" s="17">
        <v>0</v>
      </c>
      <c r="KL15" s="17">
        <v>0</v>
      </c>
      <c r="KM15" s="17">
        <v>0</v>
      </c>
      <c r="KN15" s="17">
        <v>0</v>
      </c>
      <c r="KO15" s="17">
        <v>0</v>
      </c>
      <c r="KP15" s="17">
        <v>0</v>
      </c>
      <c r="KQ15" s="17">
        <v>0</v>
      </c>
      <c r="KR15" s="17">
        <v>0</v>
      </c>
      <c r="KS15" s="17">
        <v>0</v>
      </c>
      <c r="KT15" s="17">
        <v>0</v>
      </c>
      <c r="KU15" s="17">
        <v>0</v>
      </c>
      <c r="KV15" s="17">
        <v>0</v>
      </c>
      <c r="KW15" s="17">
        <v>0</v>
      </c>
      <c r="KX15" s="17">
        <v>0</v>
      </c>
      <c r="KY15" s="17">
        <v>0</v>
      </c>
      <c r="KZ15" s="17">
        <v>0</v>
      </c>
      <c r="LA15" s="17">
        <v>0</v>
      </c>
      <c r="LB15" s="17">
        <v>0</v>
      </c>
      <c r="LC15" s="17">
        <v>0</v>
      </c>
      <c r="LD15" s="17">
        <v>0</v>
      </c>
      <c r="LE15" s="17">
        <v>0</v>
      </c>
      <c r="LF15" s="17">
        <v>0</v>
      </c>
      <c r="LG15" s="17">
        <v>0</v>
      </c>
      <c r="LH15" s="17">
        <v>0</v>
      </c>
      <c r="LI15" s="17">
        <v>0</v>
      </c>
      <c r="LJ15" s="17">
        <v>0</v>
      </c>
      <c r="LK15" s="17">
        <v>0</v>
      </c>
      <c r="LL15" s="17">
        <v>0</v>
      </c>
      <c r="LM15" s="17">
        <v>0</v>
      </c>
      <c r="LN15" s="17">
        <v>0</v>
      </c>
      <c r="LO15" s="17">
        <v>0</v>
      </c>
      <c r="LP15" s="17">
        <v>0</v>
      </c>
      <c r="LQ15" s="17">
        <v>0</v>
      </c>
      <c r="LR15" s="17">
        <v>0</v>
      </c>
      <c r="LS15" s="17">
        <v>0</v>
      </c>
      <c r="LT15" s="17">
        <v>0</v>
      </c>
      <c r="LU15" s="17">
        <v>0</v>
      </c>
      <c r="LV15" s="17">
        <v>0</v>
      </c>
      <c r="LW15" s="17">
        <v>0</v>
      </c>
      <c r="LX15" s="17">
        <v>0</v>
      </c>
      <c r="LY15" s="17">
        <v>0</v>
      </c>
      <c r="LZ15" s="17">
        <v>0</v>
      </c>
      <c r="MA15" s="17">
        <v>0</v>
      </c>
      <c r="MB15" s="17">
        <v>0</v>
      </c>
      <c r="MC15" s="17">
        <v>0</v>
      </c>
      <c r="MD15" s="17">
        <v>0</v>
      </c>
      <c r="ME15" s="17">
        <v>0</v>
      </c>
      <c r="MF15" s="17">
        <v>0</v>
      </c>
      <c r="MG15" s="17">
        <v>0</v>
      </c>
      <c r="MH15" s="17">
        <v>0</v>
      </c>
      <c r="MI15" s="17">
        <v>0</v>
      </c>
      <c r="MJ15" s="17">
        <v>0</v>
      </c>
      <c r="MK15" s="17">
        <v>0</v>
      </c>
      <c r="ML15" s="17">
        <v>0</v>
      </c>
      <c r="MM15" s="17">
        <v>0</v>
      </c>
      <c r="MN15" s="17">
        <v>0</v>
      </c>
      <c r="MO15" s="17">
        <v>0</v>
      </c>
      <c r="MP15" s="17">
        <v>0</v>
      </c>
      <c r="MQ15" s="17">
        <v>0</v>
      </c>
      <c r="MR15" s="17">
        <v>0</v>
      </c>
      <c r="MS15" s="17">
        <v>0</v>
      </c>
      <c r="MT15" s="17">
        <v>0</v>
      </c>
      <c r="MU15" s="17">
        <v>0</v>
      </c>
      <c r="MV15" s="17">
        <v>0</v>
      </c>
      <c r="MW15" s="17">
        <v>0</v>
      </c>
      <c r="MX15" s="17">
        <v>0</v>
      </c>
      <c r="MY15" s="17">
        <v>0</v>
      </c>
      <c r="MZ15" s="17">
        <v>0</v>
      </c>
      <c r="NA15" s="17">
        <v>0</v>
      </c>
      <c r="NB15" s="17">
        <v>0</v>
      </c>
      <c r="NC15" s="17">
        <v>0</v>
      </c>
      <c r="ND15" s="17">
        <v>0</v>
      </c>
      <c r="NE15" s="17">
        <v>0</v>
      </c>
      <c r="NF15" s="17">
        <v>0</v>
      </c>
      <c r="NG15" s="17">
        <v>0</v>
      </c>
      <c r="NH15" s="17">
        <v>0</v>
      </c>
      <c r="NI15" s="17">
        <v>0</v>
      </c>
      <c r="NJ15" s="17">
        <v>0</v>
      </c>
      <c r="NK15" s="17">
        <v>0</v>
      </c>
      <c r="NL15" s="17">
        <v>0</v>
      </c>
      <c r="NM15" s="17">
        <v>0</v>
      </c>
      <c r="NN15" s="17">
        <v>0</v>
      </c>
      <c r="NO15" s="17">
        <v>0</v>
      </c>
      <c r="NP15" s="17">
        <v>0</v>
      </c>
      <c r="NQ15" s="17">
        <v>0</v>
      </c>
      <c r="NR15" s="17">
        <v>0</v>
      </c>
      <c r="NS15" s="17">
        <v>0</v>
      </c>
      <c r="NT15" s="17">
        <v>0</v>
      </c>
      <c r="NU15" s="17">
        <v>0</v>
      </c>
      <c r="NV15" s="17">
        <v>0</v>
      </c>
      <c r="NW15" s="17">
        <v>0</v>
      </c>
      <c r="NX15" s="17">
        <v>0</v>
      </c>
      <c r="NY15" s="17">
        <v>0</v>
      </c>
      <c r="NZ15" s="17">
        <v>0</v>
      </c>
      <c r="OA15" s="17">
        <v>0</v>
      </c>
      <c r="OB15" s="17">
        <v>0</v>
      </c>
      <c r="OC15" s="17">
        <v>0</v>
      </c>
      <c r="OD15" s="17">
        <v>0</v>
      </c>
      <c r="OE15" s="17">
        <v>0</v>
      </c>
      <c r="OF15" s="17">
        <v>0</v>
      </c>
      <c r="OG15" s="17">
        <v>0</v>
      </c>
      <c r="OH15" s="17">
        <v>0</v>
      </c>
      <c r="OI15" s="17">
        <v>0</v>
      </c>
      <c r="OJ15" s="17">
        <v>0</v>
      </c>
      <c r="OK15" s="17">
        <v>0</v>
      </c>
      <c r="OL15" s="17">
        <v>0</v>
      </c>
      <c r="OM15" s="17">
        <v>0</v>
      </c>
      <c r="ON15" s="17">
        <v>0</v>
      </c>
      <c r="OO15" s="17">
        <v>0</v>
      </c>
      <c r="OP15" s="17">
        <v>0</v>
      </c>
      <c r="OQ15" s="17">
        <v>0</v>
      </c>
      <c r="OT15" s="17">
        <f t="shared" ref="OT15:PI21" ca="1" si="29">SUMIFS($Q15:$OQ15,$Q$3:$OQ$3,OT$12)</f>
        <v>-552649.12008396524</v>
      </c>
      <c r="OU15" s="17">
        <f t="shared" ca="1" si="29"/>
        <v>0</v>
      </c>
      <c r="OV15" s="17">
        <f t="shared" ca="1" si="29"/>
        <v>0</v>
      </c>
      <c r="OW15" s="17">
        <f t="shared" ca="1" si="29"/>
        <v>0</v>
      </c>
      <c r="OX15" s="17">
        <f t="shared" ca="1" si="29"/>
        <v>0</v>
      </c>
      <c r="OY15" s="17">
        <f t="shared" ca="1" si="29"/>
        <v>0</v>
      </c>
      <c r="OZ15" s="17">
        <f t="shared" ca="1" si="29"/>
        <v>0</v>
      </c>
      <c r="PA15" s="17">
        <f t="shared" ca="1" si="29"/>
        <v>0</v>
      </c>
      <c r="PB15" s="17">
        <f t="shared" ca="1" si="29"/>
        <v>0</v>
      </c>
      <c r="PC15" s="17">
        <f t="shared" ca="1" si="29"/>
        <v>0</v>
      </c>
      <c r="PD15" s="17">
        <f t="shared" ca="1" si="29"/>
        <v>0</v>
      </c>
      <c r="PE15" s="17">
        <f t="shared" ca="1" si="29"/>
        <v>0</v>
      </c>
      <c r="PF15" s="17">
        <f t="shared" ca="1" si="29"/>
        <v>0</v>
      </c>
      <c r="PG15" s="17">
        <f t="shared" ca="1" si="29"/>
        <v>0</v>
      </c>
      <c r="PH15" s="17">
        <f t="shared" ca="1" si="29"/>
        <v>0</v>
      </c>
      <c r="PI15" s="17">
        <f t="shared" ca="1" si="29"/>
        <v>0</v>
      </c>
      <c r="PJ15" s="17">
        <f t="shared" ca="1" si="28"/>
        <v>0</v>
      </c>
      <c r="PK15" s="17">
        <f t="shared" ca="1" si="28"/>
        <v>0</v>
      </c>
      <c r="PL15" s="17">
        <f t="shared" ca="1" si="28"/>
        <v>0</v>
      </c>
      <c r="PM15" s="17">
        <f t="shared" ca="1" si="28"/>
        <v>0</v>
      </c>
      <c r="PN15" s="17">
        <f t="shared" ca="1" si="28"/>
        <v>0</v>
      </c>
      <c r="PO15" s="17">
        <f t="shared" ca="1" si="28"/>
        <v>0</v>
      </c>
      <c r="PP15" s="17">
        <f t="shared" ca="1" si="28"/>
        <v>0</v>
      </c>
      <c r="PQ15" s="17">
        <f t="shared" ca="1" si="28"/>
        <v>0</v>
      </c>
      <c r="PR15" s="17">
        <f t="shared" ca="1" si="28"/>
        <v>0</v>
      </c>
      <c r="PS15" s="17">
        <f t="shared" ca="1" si="28"/>
        <v>0</v>
      </c>
      <c r="PT15" s="17">
        <f t="shared" ca="1" si="28"/>
        <v>0</v>
      </c>
      <c r="PU15" s="17">
        <f t="shared" ca="1" si="28"/>
        <v>0</v>
      </c>
      <c r="PV15" s="17">
        <f t="shared" ca="1" si="28"/>
        <v>0</v>
      </c>
      <c r="PW15" s="17">
        <f t="shared" ca="1" si="28"/>
        <v>0</v>
      </c>
      <c r="PX15" s="17">
        <f t="shared" ca="1" si="28"/>
        <v>0</v>
      </c>
      <c r="PY15" s="17">
        <f t="shared" ca="1" si="28"/>
        <v>0</v>
      </c>
      <c r="PZ15" s="17">
        <f t="shared" ca="1" si="28"/>
        <v>0</v>
      </c>
      <c r="QA15" s="17">
        <f t="shared" ca="1" si="28"/>
        <v>0</v>
      </c>
    </row>
    <row r="16" spans="1:443" x14ac:dyDescent="0.3">
      <c r="B16"/>
      <c r="C16"/>
      <c r="F16" s="8"/>
      <c r="G16"/>
      <c r="I16"/>
      <c r="J16"/>
      <c r="L16" s="14"/>
      <c r="M16" s="14" t="s">
        <v>61</v>
      </c>
      <c r="O16" s="54">
        <f ca="1">SUM(Q16:OQ16)</f>
        <v>0</v>
      </c>
      <c r="Q16" s="17">
        <f ca="1">-Q20*Q23</f>
        <v>0</v>
      </c>
      <c r="R16" s="17">
        <f t="shared" ref="R16:CC16" ca="1" si="30">-R20*R23</f>
        <v>0</v>
      </c>
      <c r="S16" s="17">
        <f t="shared" ca="1" si="30"/>
        <v>0</v>
      </c>
      <c r="T16" s="17">
        <f t="shared" ca="1" si="30"/>
        <v>0</v>
      </c>
      <c r="U16" s="17">
        <f t="shared" ca="1" si="30"/>
        <v>0</v>
      </c>
      <c r="V16" s="17">
        <f t="shared" ca="1" si="30"/>
        <v>0</v>
      </c>
      <c r="W16" s="17">
        <f t="shared" ca="1" si="30"/>
        <v>0</v>
      </c>
      <c r="X16" s="17">
        <f t="shared" ca="1" si="30"/>
        <v>0</v>
      </c>
      <c r="Y16" s="17">
        <f t="shared" ca="1" si="30"/>
        <v>0</v>
      </c>
      <c r="Z16" s="17">
        <f t="shared" ca="1" si="30"/>
        <v>0</v>
      </c>
      <c r="AA16" s="17">
        <f t="shared" ca="1" si="30"/>
        <v>0</v>
      </c>
      <c r="AB16" s="17">
        <f t="shared" ca="1" si="30"/>
        <v>0</v>
      </c>
      <c r="AC16" s="17">
        <f t="shared" ca="1" si="30"/>
        <v>0</v>
      </c>
      <c r="AD16" s="17">
        <f t="shared" ca="1" si="30"/>
        <v>0</v>
      </c>
      <c r="AE16" s="17">
        <f t="shared" ca="1" si="30"/>
        <v>0</v>
      </c>
      <c r="AF16" s="17">
        <f t="shared" ca="1" si="30"/>
        <v>0</v>
      </c>
      <c r="AG16" s="17">
        <f t="shared" ca="1" si="30"/>
        <v>0</v>
      </c>
      <c r="AH16" s="17">
        <f t="shared" ca="1" si="30"/>
        <v>0</v>
      </c>
      <c r="AI16" s="17">
        <f t="shared" ca="1" si="30"/>
        <v>0</v>
      </c>
      <c r="AJ16" s="17">
        <f t="shared" ca="1" si="30"/>
        <v>0</v>
      </c>
      <c r="AK16" s="17">
        <f t="shared" ca="1" si="30"/>
        <v>0</v>
      </c>
      <c r="AL16" s="17">
        <f t="shared" ca="1" si="30"/>
        <v>0</v>
      </c>
      <c r="AM16" s="17">
        <f t="shared" ca="1" si="30"/>
        <v>0</v>
      </c>
      <c r="AN16" s="17">
        <f t="shared" ca="1" si="30"/>
        <v>0</v>
      </c>
      <c r="AO16" s="17">
        <f t="shared" ca="1" si="30"/>
        <v>0</v>
      </c>
      <c r="AP16" s="17">
        <f t="shared" ca="1" si="30"/>
        <v>0</v>
      </c>
      <c r="AQ16" s="17">
        <f t="shared" ca="1" si="30"/>
        <v>0</v>
      </c>
      <c r="AR16" s="17">
        <f t="shared" ca="1" si="30"/>
        <v>0</v>
      </c>
      <c r="AS16" s="17">
        <f t="shared" ca="1" si="30"/>
        <v>0</v>
      </c>
      <c r="AT16" s="17">
        <f t="shared" ca="1" si="30"/>
        <v>0</v>
      </c>
      <c r="AU16" s="17">
        <f t="shared" ca="1" si="30"/>
        <v>0</v>
      </c>
      <c r="AV16" s="17">
        <f t="shared" ca="1" si="30"/>
        <v>0</v>
      </c>
      <c r="AW16" s="17">
        <f t="shared" ca="1" si="30"/>
        <v>0</v>
      </c>
      <c r="AX16" s="17">
        <f t="shared" ca="1" si="30"/>
        <v>0</v>
      </c>
      <c r="AY16" s="17">
        <f t="shared" ca="1" si="30"/>
        <v>0</v>
      </c>
      <c r="AZ16" s="17">
        <f t="shared" ca="1" si="30"/>
        <v>0</v>
      </c>
      <c r="BA16" s="17">
        <f t="shared" ca="1" si="30"/>
        <v>0</v>
      </c>
      <c r="BB16" s="17">
        <f t="shared" ca="1" si="30"/>
        <v>0</v>
      </c>
      <c r="BC16" s="17">
        <f t="shared" ca="1" si="30"/>
        <v>0</v>
      </c>
      <c r="BD16" s="17">
        <f t="shared" ca="1" si="30"/>
        <v>0</v>
      </c>
      <c r="BE16" s="17">
        <f t="shared" ca="1" si="30"/>
        <v>0</v>
      </c>
      <c r="BF16" s="17">
        <f t="shared" ca="1" si="30"/>
        <v>0</v>
      </c>
      <c r="BG16" s="17">
        <f t="shared" ca="1" si="30"/>
        <v>0</v>
      </c>
      <c r="BH16" s="17">
        <f t="shared" ca="1" si="30"/>
        <v>0</v>
      </c>
      <c r="BI16" s="17">
        <f t="shared" ca="1" si="30"/>
        <v>0</v>
      </c>
      <c r="BJ16" s="17">
        <f t="shared" ca="1" si="30"/>
        <v>0</v>
      </c>
      <c r="BK16" s="17">
        <f t="shared" ca="1" si="30"/>
        <v>0</v>
      </c>
      <c r="BL16" s="17">
        <f t="shared" ca="1" si="30"/>
        <v>0</v>
      </c>
      <c r="BM16" s="17">
        <f t="shared" ca="1" si="30"/>
        <v>0</v>
      </c>
      <c r="BN16" s="17">
        <f t="shared" ca="1" si="30"/>
        <v>0</v>
      </c>
      <c r="BO16" s="17">
        <f t="shared" ca="1" si="30"/>
        <v>0</v>
      </c>
      <c r="BP16" s="17">
        <f t="shared" ca="1" si="30"/>
        <v>0</v>
      </c>
      <c r="BQ16" s="17">
        <f t="shared" ca="1" si="30"/>
        <v>0</v>
      </c>
      <c r="BR16" s="17">
        <f t="shared" ca="1" si="30"/>
        <v>0</v>
      </c>
      <c r="BS16" s="17">
        <f t="shared" ca="1" si="30"/>
        <v>0</v>
      </c>
      <c r="BT16" s="17">
        <f t="shared" ca="1" si="30"/>
        <v>0</v>
      </c>
      <c r="BU16" s="17">
        <f t="shared" ca="1" si="30"/>
        <v>0</v>
      </c>
      <c r="BV16" s="17">
        <f t="shared" ca="1" si="30"/>
        <v>0</v>
      </c>
      <c r="BW16" s="17">
        <f t="shared" ca="1" si="30"/>
        <v>0</v>
      </c>
      <c r="BX16" s="17">
        <f t="shared" ca="1" si="30"/>
        <v>0</v>
      </c>
      <c r="BY16" s="17">
        <f t="shared" ca="1" si="30"/>
        <v>0</v>
      </c>
      <c r="BZ16" s="17">
        <f t="shared" ca="1" si="30"/>
        <v>0</v>
      </c>
      <c r="CA16" s="17">
        <f t="shared" ca="1" si="30"/>
        <v>0</v>
      </c>
      <c r="CB16" s="17">
        <f t="shared" ca="1" si="30"/>
        <v>0</v>
      </c>
      <c r="CC16" s="17">
        <f t="shared" ca="1" si="30"/>
        <v>0</v>
      </c>
      <c r="CD16" s="17">
        <f t="shared" ref="CD16:EO16" ca="1" si="31">-CD20*CD23</f>
        <v>0</v>
      </c>
      <c r="CE16" s="17">
        <f t="shared" ca="1" si="31"/>
        <v>0</v>
      </c>
      <c r="CF16" s="17">
        <f t="shared" ca="1" si="31"/>
        <v>0</v>
      </c>
      <c r="CG16" s="17">
        <f t="shared" ca="1" si="31"/>
        <v>0</v>
      </c>
      <c r="CH16" s="17">
        <f t="shared" ca="1" si="31"/>
        <v>0</v>
      </c>
      <c r="CI16" s="17">
        <f t="shared" ca="1" si="31"/>
        <v>0</v>
      </c>
      <c r="CJ16" s="17">
        <f t="shared" ca="1" si="31"/>
        <v>0</v>
      </c>
      <c r="CK16" s="17">
        <f t="shared" ca="1" si="31"/>
        <v>0</v>
      </c>
      <c r="CL16" s="17">
        <f t="shared" ca="1" si="31"/>
        <v>0</v>
      </c>
      <c r="CM16" s="17">
        <f t="shared" ca="1" si="31"/>
        <v>0</v>
      </c>
      <c r="CN16" s="17">
        <f t="shared" ca="1" si="31"/>
        <v>0</v>
      </c>
      <c r="CO16" s="17">
        <f t="shared" ca="1" si="31"/>
        <v>0</v>
      </c>
      <c r="CP16" s="17">
        <f t="shared" ca="1" si="31"/>
        <v>0</v>
      </c>
      <c r="CQ16" s="17">
        <f t="shared" ca="1" si="31"/>
        <v>0</v>
      </c>
      <c r="CR16" s="17">
        <f t="shared" ca="1" si="31"/>
        <v>0</v>
      </c>
      <c r="CS16" s="17">
        <f t="shared" ca="1" si="31"/>
        <v>0</v>
      </c>
      <c r="CT16" s="17">
        <f t="shared" ca="1" si="31"/>
        <v>0</v>
      </c>
      <c r="CU16" s="17">
        <f t="shared" ca="1" si="31"/>
        <v>0</v>
      </c>
      <c r="CV16" s="17">
        <f t="shared" ca="1" si="31"/>
        <v>0</v>
      </c>
      <c r="CW16" s="17">
        <f t="shared" ca="1" si="31"/>
        <v>0</v>
      </c>
      <c r="CX16" s="17">
        <f t="shared" ca="1" si="31"/>
        <v>0</v>
      </c>
      <c r="CY16" s="17">
        <f t="shared" ca="1" si="31"/>
        <v>0</v>
      </c>
      <c r="CZ16" s="17">
        <f t="shared" ca="1" si="31"/>
        <v>0</v>
      </c>
      <c r="DA16" s="17">
        <f t="shared" ca="1" si="31"/>
        <v>0</v>
      </c>
      <c r="DB16" s="17">
        <f t="shared" ca="1" si="31"/>
        <v>0</v>
      </c>
      <c r="DC16" s="17">
        <f t="shared" ca="1" si="31"/>
        <v>0</v>
      </c>
      <c r="DD16" s="17">
        <f t="shared" ca="1" si="31"/>
        <v>0</v>
      </c>
      <c r="DE16" s="17">
        <f t="shared" ca="1" si="31"/>
        <v>0</v>
      </c>
      <c r="DF16" s="17">
        <f t="shared" ca="1" si="31"/>
        <v>0</v>
      </c>
      <c r="DG16" s="17">
        <f t="shared" ca="1" si="31"/>
        <v>0</v>
      </c>
      <c r="DH16" s="17">
        <f t="shared" ca="1" si="31"/>
        <v>0</v>
      </c>
      <c r="DI16" s="17">
        <f t="shared" ca="1" si="31"/>
        <v>0</v>
      </c>
      <c r="DJ16" s="17">
        <f t="shared" ca="1" si="31"/>
        <v>0</v>
      </c>
      <c r="DK16" s="17">
        <f t="shared" ca="1" si="31"/>
        <v>0</v>
      </c>
      <c r="DL16" s="17">
        <f t="shared" ca="1" si="31"/>
        <v>0</v>
      </c>
      <c r="DM16" s="17">
        <f t="shared" ca="1" si="31"/>
        <v>0</v>
      </c>
      <c r="DN16" s="17">
        <f t="shared" ca="1" si="31"/>
        <v>0</v>
      </c>
      <c r="DO16" s="17">
        <f t="shared" ca="1" si="31"/>
        <v>0</v>
      </c>
      <c r="DP16" s="17">
        <f t="shared" ca="1" si="31"/>
        <v>0</v>
      </c>
      <c r="DQ16" s="17">
        <f t="shared" ca="1" si="31"/>
        <v>0</v>
      </c>
      <c r="DR16" s="17">
        <f t="shared" ca="1" si="31"/>
        <v>0</v>
      </c>
      <c r="DS16" s="17">
        <f t="shared" ca="1" si="31"/>
        <v>0</v>
      </c>
      <c r="DT16" s="17">
        <f t="shared" ca="1" si="31"/>
        <v>0</v>
      </c>
      <c r="DU16" s="17">
        <f t="shared" ca="1" si="31"/>
        <v>0</v>
      </c>
      <c r="DV16" s="17">
        <f t="shared" ca="1" si="31"/>
        <v>0</v>
      </c>
      <c r="DW16" s="17">
        <f t="shared" ca="1" si="31"/>
        <v>0</v>
      </c>
      <c r="DX16" s="17">
        <f t="shared" ca="1" si="31"/>
        <v>0</v>
      </c>
      <c r="DY16" s="17">
        <f t="shared" ca="1" si="31"/>
        <v>0</v>
      </c>
      <c r="DZ16" s="17">
        <f t="shared" ca="1" si="31"/>
        <v>0</v>
      </c>
      <c r="EA16" s="17">
        <f t="shared" ca="1" si="31"/>
        <v>0</v>
      </c>
      <c r="EB16" s="17">
        <f t="shared" ca="1" si="31"/>
        <v>0</v>
      </c>
      <c r="EC16" s="17">
        <f t="shared" ca="1" si="31"/>
        <v>0</v>
      </c>
      <c r="ED16" s="17">
        <f t="shared" ca="1" si="31"/>
        <v>0</v>
      </c>
      <c r="EE16" s="17">
        <f t="shared" ca="1" si="31"/>
        <v>0</v>
      </c>
      <c r="EF16" s="17">
        <f t="shared" ca="1" si="31"/>
        <v>0</v>
      </c>
      <c r="EG16" s="17">
        <f t="shared" ca="1" si="31"/>
        <v>0</v>
      </c>
      <c r="EH16" s="17">
        <f t="shared" ca="1" si="31"/>
        <v>0</v>
      </c>
      <c r="EI16" s="17">
        <f t="shared" ca="1" si="31"/>
        <v>0</v>
      </c>
      <c r="EJ16" s="17">
        <f t="shared" ca="1" si="31"/>
        <v>0</v>
      </c>
      <c r="EK16" s="17">
        <f t="shared" ca="1" si="31"/>
        <v>0</v>
      </c>
      <c r="EL16" s="17">
        <f t="shared" ca="1" si="31"/>
        <v>0</v>
      </c>
      <c r="EM16" s="17">
        <f t="shared" ca="1" si="31"/>
        <v>0</v>
      </c>
      <c r="EN16" s="17">
        <f t="shared" ca="1" si="31"/>
        <v>0</v>
      </c>
      <c r="EO16" s="17">
        <f t="shared" ca="1" si="31"/>
        <v>0</v>
      </c>
      <c r="EP16" s="17">
        <f t="shared" ref="EP16:HA16" ca="1" si="32">-EP20*EP23</f>
        <v>0</v>
      </c>
      <c r="EQ16" s="17">
        <f t="shared" ca="1" si="32"/>
        <v>0</v>
      </c>
      <c r="ER16" s="17">
        <f t="shared" ca="1" si="32"/>
        <v>0</v>
      </c>
      <c r="ES16" s="17">
        <f t="shared" ca="1" si="32"/>
        <v>0</v>
      </c>
      <c r="ET16" s="17">
        <f t="shared" ca="1" si="32"/>
        <v>0</v>
      </c>
      <c r="EU16" s="17">
        <f t="shared" ca="1" si="32"/>
        <v>0</v>
      </c>
      <c r="EV16" s="17">
        <f t="shared" ca="1" si="32"/>
        <v>0</v>
      </c>
      <c r="EW16" s="17">
        <f t="shared" ca="1" si="32"/>
        <v>0</v>
      </c>
      <c r="EX16" s="17">
        <f t="shared" ca="1" si="32"/>
        <v>0</v>
      </c>
      <c r="EY16" s="17">
        <f t="shared" ca="1" si="32"/>
        <v>0</v>
      </c>
      <c r="EZ16" s="17">
        <f t="shared" ca="1" si="32"/>
        <v>0</v>
      </c>
      <c r="FA16" s="17">
        <f t="shared" ca="1" si="32"/>
        <v>0</v>
      </c>
      <c r="FB16" s="17">
        <f t="shared" ca="1" si="32"/>
        <v>0</v>
      </c>
      <c r="FC16" s="17">
        <f t="shared" ca="1" si="32"/>
        <v>0</v>
      </c>
      <c r="FD16" s="17">
        <f t="shared" ca="1" si="32"/>
        <v>0</v>
      </c>
      <c r="FE16" s="17">
        <f t="shared" ca="1" si="32"/>
        <v>0</v>
      </c>
      <c r="FF16" s="17">
        <f t="shared" ca="1" si="32"/>
        <v>0</v>
      </c>
      <c r="FG16" s="17">
        <f t="shared" ca="1" si="32"/>
        <v>0</v>
      </c>
      <c r="FH16" s="17">
        <f t="shared" ca="1" si="32"/>
        <v>0</v>
      </c>
      <c r="FI16" s="17">
        <f t="shared" ca="1" si="32"/>
        <v>0</v>
      </c>
      <c r="FJ16" s="17">
        <f t="shared" ca="1" si="32"/>
        <v>0</v>
      </c>
      <c r="FK16" s="17">
        <f t="shared" ca="1" si="32"/>
        <v>0</v>
      </c>
      <c r="FL16" s="17">
        <f t="shared" ca="1" si="32"/>
        <v>0</v>
      </c>
      <c r="FM16" s="17">
        <f t="shared" ca="1" si="32"/>
        <v>0</v>
      </c>
      <c r="FN16" s="17">
        <f t="shared" ca="1" si="32"/>
        <v>0</v>
      </c>
      <c r="FO16" s="17">
        <f t="shared" ca="1" si="32"/>
        <v>0</v>
      </c>
      <c r="FP16" s="17">
        <f t="shared" ca="1" si="32"/>
        <v>0</v>
      </c>
      <c r="FQ16" s="17">
        <f t="shared" ca="1" si="32"/>
        <v>0</v>
      </c>
      <c r="FR16" s="17">
        <f t="shared" ca="1" si="32"/>
        <v>0</v>
      </c>
      <c r="FS16" s="17">
        <f t="shared" ca="1" si="32"/>
        <v>0</v>
      </c>
      <c r="FT16" s="17">
        <f t="shared" ca="1" si="32"/>
        <v>0</v>
      </c>
      <c r="FU16" s="17">
        <f t="shared" ca="1" si="32"/>
        <v>0</v>
      </c>
      <c r="FV16" s="17">
        <f t="shared" ca="1" si="32"/>
        <v>0</v>
      </c>
      <c r="FW16" s="17">
        <f t="shared" ca="1" si="32"/>
        <v>0</v>
      </c>
      <c r="FX16" s="17">
        <f t="shared" ca="1" si="32"/>
        <v>0</v>
      </c>
      <c r="FY16" s="17">
        <f t="shared" ca="1" si="32"/>
        <v>0</v>
      </c>
      <c r="FZ16" s="17">
        <f t="shared" ca="1" si="32"/>
        <v>0</v>
      </c>
      <c r="GA16" s="17">
        <f t="shared" ca="1" si="32"/>
        <v>0</v>
      </c>
      <c r="GB16" s="17">
        <f t="shared" ca="1" si="32"/>
        <v>0</v>
      </c>
      <c r="GC16" s="17">
        <f t="shared" ca="1" si="32"/>
        <v>0</v>
      </c>
      <c r="GD16" s="17">
        <f t="shared" ca="1" si="32"/>
        <v>0</v>
      </c>
      <c r="GE16" s="17">
        <f t="shared" ca="1" si="32"/>
        <v>0</v>
      </c>
      <c r="GF16" s="17">
        <f t="shared" ca="1" si="32"/>
        <v>0</v>
      </c>
      <c r="GG16" s="17">
        <f t="shared" ca="1" si="32"/>
        <v>0</v>
      </c>
      <c r="GH16" s="17">
        <f t="shared" ca="1" si="32"/>
        <v>0</v>
      </c>
      <c r="GI16" s="17">
        <f t="shared" ca="1" si="32"/>
        <v>0</v>
      </c>
      <c r="GJ16" s="17">
        <f t="shared" ca="1" si="32"/>
        <v>0</v>
      </c>
      <c r="GK16" s="17">
        <f t="shared" ca="1" si="32"/>
        <v>0</v>
      </c>
      <c r="GL16" s="17">
        <f t="shared" ca="1" si="32"/>
        <v>0</v>
      </c>
      <c r="GM16" s="17">
        <f t="shared" ca="1" si="32"/>
        <v>0</v>
      </c>
      <c r="GN16" s="17">
        <f t="shared" ca="1" si="32"/>
        <v>0</v>
      </c>
      <c r="GO16" s="17">
        <f t="shared" ca="1" si="32"/>
        <v>0</v>
      </c>
      <c r="GP16" s="17">
        <f t="shared" ca="1" si="32"/>
        <v>0</v>
      </c>
      <c r="GQ16" s="17">
        <f t="shared" ca="1" si="32"/>
        <v>0</v>
      </c>
      <c r="GR16" s="17">
        <f t="shared" ca="1" si="32"/>
        <v>0</v>
      </c>
      <c r="GS16" s="17">
        <f t="shared" ca="1" si="32"/>
        <v>0</v>
      </c>
      <c r="GT16" s="17">
        <f t="shared" ca="1" si="32"/>
        <v>0</v>
      </c>
      <c r="GU16" s="17">
        <f t="shared" ca="1" si="32"/>
        <v>0</v>
      </c>
      <c r="GV16" s="17">
        <f t="shared" ca="1" si="32"/>
        <v>0</v>
      </c>
      <c r="GW16" s="17">
        <f t="shared" ca="1" si="32"/>
        <v>0</v>
      </c>
      <c r="GX16" s="17">
        <f t="shared" ca="1" si="32"/>
        <v>0</v>
      </c>
      <c r="GY16" s="17">
        <f t="shared" ca="1" si="32"/>
        <v>0</v>
      </c>
      <c r="GZ16" s="17">
        <f t="shared" ca="1" si="32"/>
        <v>0</v>
      </c>
      <c r="HA16" s="17">
        <f t="shared" ca="1" si="32"/>
        <v>0</v>
      </c>
      <c r="HB16" s="17">
        <f t="shared" ref="HB16:JM16" ca="1" si="33">-HB20*HB23</f>
        <v>0</v>
      </c>
      <c r="HC16" s="17">
        <f t="shared" ca="1" si="33"/>
        <v>0</v>
      </c>
      <c r="HD16" s="17">
        <f t="shared" ca="1" si="33"/>
        <v>0</v>
      </c>
      <c r="HE16" s="17">
        <f t="shared" ca="1" si="33"/>
        <v>0</v>
      </c>
      <c r="HF16" s="17">
        <f t="shared" ca="1" si="33"/>
        <v>0</v>
      </c>
      <c r="HG16" s="17">
        <f t="shared" ca="1" si="33"/>
        <v>0</v>
      </c>
      <c r="HH16" s="17">
        <f t="shared" ca="1" si="33"/>
        <v>0</v>
      </c>
      <c r="HI16" s="17">
        <f t="shared" ca="1" si="33"/>
        <v>0</v>
      </c>
      <c r="HJ16" s="17">
        <f t="shared" ca="1" si="33"/>
        <v>0</v>
      </c>
      <c r="HK16" s="17">
        <f t="shared" ca="1" si="33"/>
        <v>0</v>
      </c>
      <c r="HL16" s="17">
        <f t="shared" ca="1" si="33"/>
        <v>0</v>
      </c>
      <c r="HM16" s="17">
        <f t="shared" ca="1" si="33"/>
        <v>0</v>
      </c>
      <c r="HN16" s="17">
        <f t="shared" ca="1" si="33"/>
        <v>0</v>
      </c>
      <c r="HO16" s="17">
        <f t="shared" ca="1" si="33"/>
        <v>0</v>
      </c>
      <c r="HP16" s="17">
        <f t="shared" ca="1" si="33"/>
        <v>0</v>
      </c>
      <c r="HQ16" s="17">
        <f t="shared" ca="1" si="33"/>
        <v>0</v>
      </c>
      <c r="HR16" s="17">
        <f t="shared" ca="1" si="33"/>
        <v>0</v>
      </c>
      <c r="HS16" s="17">
        <f t="shared" ca="1" si="33"/>
        <v>0</v>
      </c>
      <c r="HT16" s="17">
        <f t="shared" ca="1" si="33"/>
        <v>0</v>
      </c>
      <c r="HU16" s="17">
        <f t="shared" ca="1" si="33"/>
        <v>0</v>
      </c>
      <c r="HV16" s="17">
        <f t="shared" ca="1" si="33"/>
        <v>0</v>
      </c>
      <c r="HW16" s="17">
        <f t="shared" ca="1" si="33"/>
        <v>0</v>
      </c>
      <c r="HX16" s="17">
        <f t="shared" ca="1" si="33"/>
        <v>0</v>
      </c>
      <c r="HY16" s="17">
        <f t="shared" ca="1" si="33"/>
        <v>0</v>
      </c>
      <c r="HZ16" s="17">
        <f t="shared" ca="1" si="33"/>
        <v>0</v>
      </c>
      <c r="IA16" s="17">
        <f t="shared" ca="1" si="33"/>
        <v>0</v>
      </c>
      <c r="IB16" s="17">
        <f t="shared" ca="1" si="33"/>
        <v>0</v>
      </c>
      <c r="IC16" s="17">
        <f t="shared" ca="1" si="33"/>
        <v>0</v>
      </c>
      <c r="ID16" s="17">
        <f t="shared" ca="1" si="33"/>
        <v>0</v>
      </c>
      <c r="IE16" s="17">
        <f t="shared" ca="1" si="33"/>
        <v>0</v>
      </c>
      <c r="IF16" s="17">
        <f t="shared" ca="1" si="33"/>
        <v>0</v>
      </c>
      <c r="IG16" s="17">
        <f t="shared" ca="1" si="33"/>
        <v>0</v>
      </c>
      <c r="IH16" s="17">
        <f t="shared" ca="1" si="33"/>
        <v>0</v>
      </c>
      <c r="II16" s="17">
        <f t="shared" ca="1" si="33"/>
        <v>0</v>
      </c>
      <c r="IJ16" s="17">
        <f t="shared" ca="1" si="33"/>
        <v>0</v>
      </c>
      <c r="IK16" s="17">
        <f t="shared" ca="1" si="33"/>
        <v>0</v>
      </c>
      <c r="IL16" s="17">
        <f t="shared" ca="1" si="33"/>
        <v>0</v>
      </c>
      <c r="IM16" s="17">
        <f t="shared" ca="1" si="33"/>
        <v>0</v>
      </c>
      <c r="IN16" s="17">
        <f t="shared" ca="1" si="33"/>
        <v>0</v>
      </c>
      <c r="IO16" s="17">
        <f t="shared" ca="1" si="33"/>
        <v>0</v>
      </c>
      <c r="IP16" s="17">
        <f t="shared" ca="1" si="33"/>
        <v>0</v>
      </c>
      <c r="IQ16" s="17">
        <f t="shared" ca="1" si="33"/>
        <v>0</v>
      </c>
      <c r="IR16" s="17">
        <f t="shared" ca="1" si="33"/>
        <v>0</v>
      </c>
      <c r="IS16" s="17">
        <f t="shared" ca="1" si="33"/>
        <v>0</v>
      </c>
      <c r="IT16" s="17">
        <f t="shared" ca="1" si="33"/>
        <v>0</v>
      </c>
      <c r="IU16" s="17">
        <f t="shared" ca="1" si="33"/>
        <v>0</v>
      </c>
      <c r="IV16" s="17">
        <f t="shared" ca="1" si="33"/>
        <v>0</v>
      </c>
      <c r="IW16" s="17">
        <f t="shared" ca="1" si="33"/>
        <v>0</v>
      </c>
      <c r="IX16" s="17">
        <f t="shared" ca="1" si="33"/>
        <v>0</v>
      </c>
      <c r="IY16" s="17">
        <f t="shared" ca="1" si="33"/>
        <v>0</v>
      </c>
      <c r="IZ16" s="17">
        <f t="shared" ca="1" si="33"/>
        <v>0</v>
      </c>
      <c r="JA16" s="17">
        <f t="shared" ca="1" si="33"/>
        <v>0</v>
      </c>
      <c r="JB16" s="17">
        <f t="shared" ca="1" si="33"/>
        <v>0</v>
      </c>
      <c r="JC16" s="17">
        <f t="shared" ca="1" si="33"/>
        <v>0</v>
      </c>
      <c r="JD16" s="17">
        <f t="shared" ca="1" si="33"/>
        <v>0</v>
      </c>
      <c r="JE16" s="17">
        <f t="shared" ca="1" si="33"/>
        <v>0</v>
      </c>
      <c r="JF16" s="17">
        <f t="shared" ca="1" si="33"/>
        <v>0</v>
      </c>
      <c r="JG16" s="17">
        <f t="shared" ca="1" si="33"/>
        <v>0</v>
      </c>
      <c r="JH16" s="17">
        <f t="shared" ca="1" si="33"/>
        <v>0</v>
      </c>
      <c r="JI16" s="17">
        <f t="shared" ca="1" si="33"/>
        <v>0</v>
      </c>
      <c r="JJ16" s="17">
        <f t="shared" ca="1" si="33"/>
        <v>0</v>
      </c>
      <c r="JK16" s="17">
        <f t="shared" ca="1" si="33"/>
        <v>0</v>
      </c>
      <c r="JL16" s="17">
        <f t="shared" ca="1" si="33"/>
        <v>0</v>
      </c>
      <c r="JM16" s="17">
        <f t="shared" ca="1" si="33"/>
        <v>0</v>
      </c>
      <c r="JN16" s="17">
        <f t="shared" ref="JN16:LY16" ca="1" si="34">-JN20*JN23</f>
        <v>0</v>
      </c>
      <c r="JO16" s="17">
        <f t="shared" ca="1" si="34"/>
        <v>0</v>
      </c>
      <c r="JP16" s="17">
        <f t="shared" ca="1" si="34"/>
        <v>0</v>
      </c>
      <c r="JQ16" s="17">
        <f t="shared" ca="1" si="34"/>
        <v>0</v>
      </c>
      <c r="JR16" s="17">
        <f t="shared" ca="1" si="34"/>
        <v>0</v>
      </c>
      <c r="JS16" s="17">
        <f t="shared" ca="1" si="34"/>
        <v>0</v>
      </c>
      <c r="JT16" s="17">
        <f t="shared" ca="1" si="34"/>
        <v>0</v>
      </c>
      <c r="JU16" s="17">
        <f t="shared" ca="1" si="34"/>
        <v>0</v>
      </c>
      <c r="JV16" s="17">
        <f t="shared" ca="1" si="34"/>
        <v>0</v>
      </c>
      <c r="JW16" s="17">
        <f t="shared" ca="1" si="34"/>
        <v>0</v>
      </c>
      <c r="JX16" s="17">
        <f t="shared" ca="1" si="34"/>
        <v>0</v>
      </c>
      <c r="JY16" s="17">
        <f t="shared" ca="1" si="34"/>
        <v>0</v>
      </c>
      <c r="JZ16" s="17">
        <f t="shared" ca="1" si="34"/>
        <v>0</v>
      </c>
      <c r="KA16" s="17">
        <f t="shared" ca="1" si="34"/>
        <v>0</v>
      </c>
      <c r="KB16" s="17">
        <f t="shared" ca="1" si="34"/>
        <v>0</v>
      </c>
      <c r="KC16" s="17">
        <f t="shared" ca="1" si="34"/>
        <v>0</v>
      </c>
      <c r="KD16" s="17">
        <f t="shared" ca="1" si="34"/>
        <v>0</v>
      </c>
      <c r="KE16" s="17">
        <f t="shared" ca="1" si="34"/>
        <v>0</v>
      </c>
      <c r="KF16" s="17">
        <f t="shared" ca="1" si="34"/>
        <v>0</v>
      </c>
      <c r="KG16" s="17">
        <f t="shared" ca="1" si="34"/>
        <v>0</v>
      </c>
      <c r="KH16" s="17">
        <f t="shared" ca="1" si="34"/>
        <v>0</v>
      </c>
      <c r="KI16" s="17">
        <f t="shared" ca="1" si="34"/>
        <v>0</v>
      </c>
      <c r="KJ16" s="17">
        <f t="shared" ca="1" si="34"/>
        <v>0</v>
      </c>
      <c r="KK16" s="17">
        <f t="shared" ca="1" si="34"/>
        <v>0</v>
      </c>
      <c r="KL16" s="17">
        <f t="shared" ca="1" si="34"/>
        <v>0</v>
      </c>
      <c r="KM16" s="17">
        <f t="shared" ca="1" si="34"/>
        <v>0</v>
      </c>
      <c r="KN16" s="17">
        <f t="shared" ca="1" si="34"/>
        <v>0</v>
      </c>
      <c r="KO16" s="17">
        <f t="shared" ca="1" si="34"/>
        <v>0</v>
      </c>
      <c r="KP16" s="17">
        <f t="shared" ca="1" si="34"/>
        <v>0</v>
      </c>
      <c r="KQ16" s="17">
        <f t="shared" ca="1" si="34"/>
        <v>0</v>
      </c>
      <c r="KR16" s="17">
        <f t="shared" ca="1" si="34"/>
        <v>0</v>
      </c>
      <c r="KS16" s="17">
        <f t="shared" ca="1" si="34"/>
        <v>0</v>
      </c>
      <c r="KT16" s="17">
        <f t="shared" ca="1" si="34"/>
        <v>0</v>
      </c>
      <c r="KU16" s="17">
        <f t="shared" ca="1" si="34"/>
        <v>0</v>
      </c>
      <c r="KV16" s="17">
        <f t="shared" ca="1" si="34"/>
        <v>0</v>
      </c>
      <c r="KW16" s="17">
        <f t="shared" ca="1" si="34"/>
        <v>0</v>
      </c>
      <c r="KX16" s="17">
        <f t="shared" ca="1" si="34"/>
        <v>0</v>
      </c>
      <c r="KY16" s="17">
        <f t="shared" ca="1" si="34"/>
        <v>0</v>
      </c>
      <c r="KZ16" s="17">
        <f t="shared" ca="1" si="34"/>
        <v>0</v>
      </c>
      <c r="LA16" s="17">
        <f t="shared" ca="1" si="34"/>
        <v>0</v>
      </c>
      <c r="LB16" s="17">
        <f t="shared" ca="1" si="34"/>
        <v>0</v>
      </c>
      <c r="LC16" s="17">
        <f t="shared" ca="1" si="34"/>
        <v>0</v>
      </c>
      <c r="LD16" s="17">
        <f t="shared" ca="1" si="34"/>
        <v>0</v>
      </c>
      <c r="LE16" s="17">
        <f t="shared" ca="1" si="34"/>
        <v>0</v>
      </c>
      <c r="LF16" s="17">
        <f t="shared" ca="1" si="34"/>
        <v>0</v>
      </c>
      <c r="LG16" s="17">
        <f t="shared" ca="1" si="34"/>
        <v>0</v>
      </c>
      <c r="LH16" s="17">
        <f t="shared" ca="1" si="34"/>
        <v>0</v>
      </c>
      <c r="LI16" s="17">
        <f t="shared" ca="1" si="34"/>
        <v>0</v>
      </c>
      <c r="LJ16" s="17">
        <f t="shared" ca="1" si="34"/>
        <v>0</v>
      </c>
      <c r="LK16" s="17">
        <f t="shared" ca="1" si="34"/>
        <v>0</v>
      </c>
      <c r="LL16" s="17">
        <f t="shared" ca="1" si="34"/>
        <v>0</v>
      </c>
      <c r="LM16" s="17">
        <f t="shared" ca="1" si="34"/>
        <v>0</v>
      </c>
      <c r="LN16" s="17">
        <f t="shared" ca="1" si="34"/>
        <v>0</v>
      </c>
      <c r="LO16" s="17">
        <f t="shared" ca="1" si="34"/>
        <v>0</v>
      </c>
      <c r="LP16" s="17">
        <f t="shared" ca="1" si="34"/>
        <v>0</v>
      </c>
      <c r="LQ16" s="17">
        <f t="shared" ca="1" si="34"/>
        <v>0</v>
      </c>
      <c r="LR16" s="17">
        <f t="shared" ca="1" si="34"/>
        <v>0</v>
      </c>
      <c r="LS16" s="17">
        <f t="shared" ca="1" si="34"/>
        <v>0</v>
      </c>
      <c r="LT16" s="17">
        <f t="shared" ca="1" si="34"/>
        <v>0</v>
      </c>
      <c r="LU16" s="17">
        <f t="shared" ca="1" si="34"/>
        <v>0</v>
      </c>
      <c r="LV16" s="17">
        <f t="shared" ca="1" si="34"/>
        <v>0</v>
      </c>
      <c r="LW16" s="17">
        <f t="shared" ca="1" si="34"/>
        <v>0</v>
      </c>
      <c r="LX16" s="17">
        <f t="shared" ca="1" si="34"/>
        <v>0</v>
      </c>
      <c r="LY16" s="17">
        <f t="shared" ca="1" si="34"/>
        <v>0</v>
      </c>
      <c r="LZ16" s="17">
        <f t="shared" ref="LZ16:OK16" ca="1" si="35">-LZ20*LZ23</f>
        <v>0</v>
      </c>
      <c r="MA16" s="17">
        <f t="shared" ca="1" si="35"/>
        <v>0</v>
      </c>
      <c r="MB16" s="17">
        <f t="shared" ca="1" si="35"/>
        <v>0</v>
      </c>
      <c r="MC16" s="17">
        <f t="shared" ca="1" si="35"/>
        <v>0</v>
      </c>
      <c r="MD16" s="17">
        <f t="shared" ca="1" si="35"/>
        <v>0</v>
      </c>
      <c r="ME16" s="17">
        <f t="shared" ca="1" si="35"/>
        <v>0</v>
      </c>
      <c r="MF16" s="17">
        <f t="shared" ca="1" si="35"/>
        <v>0</v>
      </c>
      <c r="MG16" s="17">
        <f t="shared" ca="1" si="35"/>
        <v>0</v>
      </c>
      <c r="MH16" s="17">
        <f t="shared" ca="1" si="35"/>
        <v>0</v>
      </c>
      <c r="MI16" s="17">
        <f t="shared" ca="1" si="35"/>
        <v>0</v>
      </c>
      <c r="MJ16" s="17">
        <f t="shared" ca="1" si="35"/>
        <v>0</v>
      </c>
      <c r="MK16" s="17">
        <f t="shared" ca="1" si="35"/>
        <v>0</v>
      </c>
      <c r="ML16" s="17">
        <f t="shared" ca="1" si="35"/>
        <v>0</v>
      </c>
      <c r="MM16" s="17">
        <f t="shared" ca="1" si="35"/>
        <v>0</v>
      </c>
      <c r="MN16" s="17">
        <f t="shared" ca="1" si="35"/>
        <v>0</v>
      </c>
      <c r="MO16" s="17">
        <f t="shared" ca="1" si="35"/>
        <v>0</v>
      </c>
      <c r="MP16" s="17">
        <f t="shared" ca="1" si="35"/>
        <v>0</v>
      </c>
      <c r="MQ16" s="17">
        <f t="shared" ca="1" si="35"/>
        <v>0</v>
      </c>
      <c r="MR16" s="17">
        <f t="shared" ca="1" si="35"/>
        <v>0</v>
      </c>
      <c r="MS16" s="17">
        <f t="shared" ca="1" si="35"/>
        <v>0</v>
      </c>
      <c r="MT16" s="17">
        <f t="shared" ca="1" si="35"/>
        <v>0</v>
      </c>
      <c r="MU16" s="17">
        <f t="shared" ca="1" si="35"/>
        <v>0</v>
      </c>
      <c r="MV16" s="17">
        <f t="shared" ca="1" si="35"/>
        <v>0</v>
      </c>
      <c r="MW16" s="17">
        <f t="shared" ca="1" si="35"/>
        <v>0</v>
      </c>
      <c r="MX16" s="17">
        <f t="shared" ca="1" si="35"/>
        <v>0</v>
      </c>
      <c r="MY16" s="17">
        <f t="shared" ca="1" si="35"/>
        <v>0</v>
      </c>
      <c r="MZ16" s="17">
        <f t="shared" ca="1" si="35"/>
        <v>0</v>
      </c>
      <c r="NA16" s="17">
        <f t="shared" ca="1" si="35"/>
        <v>0</v>
      </c>
      <c r="NB16" s="17">
        <f t="shared" ca="1" si="35"/>
        <v>0</v>
      </c>
      <c r="NC16" s="17">
        <f t="shared" ca="1" si="35"/>
        <v>0</v>
      </c>
      <c r="ND16" s="17">
        <f t="shared" ca="1" si="35"/>
        <v>0</v>
      </c>
      <c r="NE16" s="17">
        <f t="shared" ca="1" si="35"/>
        <v>0</v>
      </c>
      <c r="NF16" s="17">
        <f t="shared" ca="1" si="35"/>
        <v>0</v>
      </c>
      <c r="NG16" s="17">
        <f t="shared" ca="1" si="35"/>
        <v>0</v>
      </c>
      <c r="NH16" s="17">
        <f t="shared" ca="1" si="35"/>
        <v>0</v>
      </c>
      <c r="NI16" s="17">
        <f t="shared" ca="1" si="35"/>
        <v>0</v>
      </c>
      <c r="NJ16" s="17">
        <f t="shared" ca="1" si="35"/>
        <v>0</v>
      </c>
      <c r="NK16" s="17">
        <f t="shared" ca="1" si="35"/>
        <v>0</v>
      </c>
      <c r="NL16" s="17">
        <f t="shared" ca="1" si="35"/>
        <v>0</v>
      </c>
      <c r="NM16" s="17">
        <f t="shared" ca="1" si="35"/>
        <v>0</v>
      </c>
      <c r="NN16" s="17">
        <f t="shared" ca="1" si="35"/>
        <v>0</v>
      </c>
      <c r="NO16" s="17">
        <f t="shared" ca="1" si="35"/>
        <v>0</v>
      </c>
      <c r="NP16" s="17">
        <f t="shared" ca="1" si="35"/>
        <v>0</v>
      </c>
      <c r="NQ16" s="17">
        <f t="shared" ca="1" si="35"/>
        <v>0</v>
      </c>
      <c r="NR16" s="17">
        <f t="shared" ca="1" si="35"/>
        <v>0</v>
      </c>
      <c r="NS16" s="17">
        <f t="shared" ca="1" si="35"/>
        <v>0</v>
      </c>
      <c r="NT16" s="17">
        <f t="shared" ca="1" si="35"/>
        <v>0</v>
      </c>
      <c r="NU16" s="17">
        <f t="shared" ca="1" si="35"/>
        <v>0</v>
      </c>
      <c r="NV16" s="17">
        <f t="shared" ca="1" si="35"/>
        <v>0</v>
      </c>
      <c r="NW16" s="17">
        <f t="shared" ca="1" si="35"/>
        <v>0</v>
      </c>
      <c r="NX16" s="17">
        <f t="shared" ca="1" si="35"/>
        <v>0</v>
      </c>
      <c r="NY16" s="17">
        <f t="shared" ca="1" si="35"/>
        <v>0</v>
      </c>
      <c r="NZ16" s="17">
        <f t="shared" ca="1" si="35"/>
        <v>0</v>
      </c>
      <c r="OA16" s="17">
        <f t="shared" ca="1" si="35"/>
        <v>0</v>
      </c>
      <c r="OB16" s="17">
        <f t="shared" ca="1" si="35"/>
        <v>0</v>
      </c>
      <c r="OC16" s="17">
        <f t="shared" ca="1" si="35"/>
        <v>0</v>
      </c>
      <c r="OD16" s="17">
        <f t="shared" ca="1" si="35"/>
        <v>0</v>
      </c>
      <c r="OE16" s="17">
        <f t="shared" ca="1" si="35"/>
        <v>0</v>
      </c>
      <c r="OF16" s="17">
        <f t="shared" ca="1" si="35"/>
        <v>0</v>
      </c>
      <c r="OG16" s="17">
        <f t="shared" ca="1" si="35"/>
        <v>0</v>
      </c>
      <c r="OH16" s="17">
        <f t="shared" ca="1" si="35"/>
        <v>0</v>
      </c>
      <c r="OI16" s="17">
        <f t="shared" ca="1" si="35"/>
        <v>0</v>
      </c>
      <c r="OJ16" s="17">
        <f t="shared" ca="1" si="35"/>
        <v>0</v>
      </c>
      <c r="OK16" s="17">
        <f t="shared" ca="1" si="35"/>
        <v>0</v>
      </c>
      <c r="OL16" s="17">
        <f t="shared" ref="OL16:OQ16" ca="1" si="36">-OL20*OL23</f>
        <v>0</v>
      </c>
      <c r="OM16" s="17">
        <f t="shared" ca="1" si="36"/>
        <v>0</v>
      </c>
      <c r="ON16" s="17">
        <f t="shared" ca="1" si="36"/>
        <v>0</v>
      </c>
      <c r="OO16" s="17">
        <f t="shared" ca="1" si="36"/>
        <v>0</v>
      </c>
      <c r="OP16" s="17">
        <f t="shared" ca="1" si="36"/>
        <v>0</v>
      </c>
      <c r="OQ16" s="17">
        <f t="shared" ca="1" si="36"/>
        <v>0</v>
      </c>
      <c r="OT16" s="17">
        <f t="shared" ca="1" si="29"/>
        <v>0</v>
      </c>
      <c r="OU16" s="17">
        <f t="shared" ca="1" si="28"/>
        <v>0</v>
      </c>
      <c r="OV16" s="17">
        <f t="shared" ca="1" si="28"/>
        <v>0</v>
      </c>
      <c r="OW16" s="17">
        <f t="shared" ca="1" si="28"/>
        <v>0</v>
      </c>
      <c r="OX16" s="17">
        <f t="shared" ca="1" si="28"/>
        <v>0</v>
      </c>
      <c r="OY16" s="17">
        <f t="shared" ca="1" si="28"/>
        <v>0</v>
      </c>
      <c r="OZ16" s="17">
        <f t="shared" ca="1" si="28"/>
        <v>0</v>
      </c>
      <c r="PA16" s="17">
        <f t="shared" ca="1" si="28"/>
        <v>0</v>
      </c>
      <c r="PB16" s="17">
        <f t="shared" ca="1" si="28"/>
        <v>0</v>
      </c>
      <c r="PC16" s="17">
        <f t="shared" ca="1" si="28"/>
        <v>0</v>
      </c>
      <c r="PD16" s="17">
        <f t="shared" ca="1" si="28"/>
        <v>0</v>
      </c>
      <c r="PE16" s="17">
        <f t="shared" ca="1" si="28"/>
        <v>0</v>
      </c>
      <c r="PF16" s="17">
        <f t="shared" ca="1" si="28"/>
        <v>0</v>
      </c>
      <c r="PG16" s="17">
        <f t="shared" ca="1" si="28"/>
        <v>0</v>
      </c>
      <c r="PH16" s="17">
        <f t="shared" ca="1" si="28"/>
        <v>0</v>
      </c>
      <c r="PI16" s="17">
        <f t="shared" ca="1" si="28"/>
        <v>0</v>
      </c>
      <c r="PJ16" s="17">
        <f t="shared" ca="1" si="28"/>
        <v>0</v>
      </c>
      <c r="PK16" s="17">
        <f t="shared" ca="1" si="28"/>
        <v>0</v>
      </c>
      <c r="PL16" s="17">
        <f t="shared" ca="1" si="28"/>
        <v>0</v>
      </c>
      <c r="PM16" s="17">
        <f t="shared" ca="1" si="28"/>
        <v>0</v>
      </c>
      <c r="PN16" s="17">
        <f t="shared" ca="1" si="28"/>
        <v>0</v>
      </c>
      <c r="PO16" s="17">
        <f t="shared" ca="1" si="28"/>
        <v>0</v>
      </c>
      <c r="PP16" s="17">
        <f t="shared" ca="1" si="28"/>
        <v>0</v>
      </c>
      <c r="PQ16" s="17">
        <f t="shared" ca="1" si="28"/>
        <v>0</v>
      </c>
      <c r="PR16" s="17">
        <f t="shared" ca="1" si="28"/>
        <v>0</v>
      </c>
      <c r="PS16" s="17">
        <f t="shared" ca="1" si="28"/>
        <v>0</v>
      </c>
      <c r="PT16" s="17">
        <f t="shared" ca="1" si="28"/>
        <v>0</v>
      </c>
      <c r="PU16" s="17">
        <f t="shared" ca="1" si="28"/>
        <v>0</v>
      </c>
      <c r="PV16" s="17">
        <f t="shared" ca="1" si="28"/>
        <v>0</v>
      </c>
      <c r="PW16" s="17">
        <f t="shared" ca="1" si="28"/>
        <v>0</v>
      </c>
      <c r="PX16" s="17">
        <f t="shared" ca="1" si="28"/>
        <v>0</v>
      </c>
      <c r="PY16" s="17">
        <f t="shared" ca="1" si="28"/>
        <v>0</v>
      </c>
      <c r="PZ16" s="17">
        <f t="shared" ca="1" si="28"/>
        <v>0</v>
      </c>
      <c r="QA16" s="17">
        <f t="shared" ca="1" si="28"/>
        <v>0</v>
      </c>
    </row>
    <row r="17" spans="2:443" x14ac:dyDescent="0.3">
      <c r="B17"/>
      <c r="C17"/>
      <c r="F17" s="143" t="s">
        <v>50</v>
      </c>
      <c r="G17" s="144"/>
      <c r="H17" s="145" t="s">
        <v>5</v>
      </c>
      <c r="I17"/>
      <c r="L17" s="14"/>
      <c r="M17" s="14" t="s">
        <v>53</v>
      </c>
      <c r="O17" s="54">
        <f>SUM(Q17:OQ17)</f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  <c r="LK17" s="5">
        <v>0</v>
      </c>
      <c r="LL17" s="5">
        <v>0</v>
      </c>
      <c r="LM17" s="5">
        <v>0</v>
      </c>
      <c r="LN17" s="5">
        <v>0</v>
      </c>
      <c r="LO17" s="5">
        <v>0</v>
      </c>
      <c r="LP17" s="5">
        <v>0</v>
      </c>
      <c r="LQ17" s="5">
        <v>0</v>
      </c>
      <c r="LR17" s="5">
        <v>0</v>
      </c>
      <c r="LS17" s="5">
        <v>0</v>
      </c>
      <c r="LT17" s="5">
        <v>0</v>
      </c>
      <c r="LU17" s="5">
        <v>0</v>
      </c>
      <c r="LV17" s="5">
        <v>0</v>
      </c>
      <c r="LW17" s="5">
        <v>0</v>
      </c>
      <c r="LX17" s="5">
        <v>0</v>
      </c>
      <c r="LY17" s="5">
        <v>0</v>
      </c>
      <c r="LZ17" s="5">
        <v>0</v>
      </c>
      <c r="MA17" s="5">
        <v>0</v>
      </c>
      <c r="MB17" s="5">
        <v>0</v>
      </c>
      <c r="MC17" s="5">
        <v>0</v>
      </c>
      <c r="MD17" s="5">
        <v>0</v>
      </c>
      <c r="ME17" s="5">
        <v>0</v>
      </c>
      <c r="MF17" s="5">
        <v>0</v>
      </c>
      <c r="MG17" s="5">
        <v>0</v>
      </c>
      <c r="MH17" s="5">
        <v>0</v>
      </c>
      <c r="MI17" s="5">
        <v>0</v>
      </c>
      <c r="MJ17" s="5">
        <v>0</v>
      </c>
      <c r="MK17" s="5">
        <v>0</v>
      </c>
      <c r="ML17" s="5">
        <v>0</v>
      </c>
      <c r="MM17" s="5">
        <v>0</v>
      </c>
      <c r="MN17" s="5">
        <v>0</v>
      </c>
      <c r="MO17" s="5">
        <v>0</v>
      </c>
      <c r="MP17" s="5">
        <v>0</v>
      </c>
      <c r="MQ17" s="5">
        <v>0</v>
      </c>
      <c r="MR17" s="5">
        <v>0</v>
      </c>
      <c r="MS17" s="5">
        <v>0</v>
      </c>
      <c r="MT17" s="5">
        <v>0</v>
      </c>
      <c r="MU17" s="5">
        <v>0</v>
      </c>
      <c r="MV17" s="5">
        <v>0</v>
      </c>
      <c r="MW17" s="5">
        <v>0</v>
      </c>
      <c r="MX17" s="5">
        <v>0</v>
      </c>
      <c r="MY17" s="5">
        <v>0</v>
      </c>
      <c r="MZ17" s="5">
        <v>0</v>
      </c>
      <c r="NA17" s="5">
        <v>0</v>
      </c>
      <c r="NB17" s="5">
        <v>0</v>
      </c>
      <c r="NC17" s="5">
        <v>0</v>
      </c>
      <c r="ND17" s="5">
        <v>0</v>
      </c>
      <c r="NE17" s="5">
        <v>0</v>
      </c>
      <c r="NF17" s="5">
        <v>0</v>
      </c>
      <c r="NG17" s="5">
        <v>0</v>
      </c>
      <c r="NH17" s="5">
        <v>0</v>
      </c>
      <c r="NI17" s="5">
        <v>0</v>
      </c>
      <c r="NJ17" s="5">
        <v>0</v>
      </c>
      <c r="NK17" s="5">
        <v>0</v>
      </c>
      <c r="NL17" s="5">
        <v>0</v>
      </c>
      <c r="NM17" s="5">
        <v>0</v>
      </c>
      <c r="NN17" s="5">
        <v>0</v>
      </c>
      <c r="NO17" s="5">
        <v>0</v>
      </c>
      <c r="NP17" s="5">
        <v>0</v>
      </c>
      <c r="NQ17" s="5">
        <v>0</v>
      </c>
      <c r="NR17" s="5">
        <v>0</v>
      </c>
      <c r="NS17" s="5">
        <v>0</v>
      </c>
      <c r="NT17" s="5">
        <v>0</v>
      </c>
      <c r="NU17" s="5">
        <v>0</v>
      </c>
      <c r="NV17" s="5">
        <v>0</v>
      </c>
      <c r="NW17" s="5">
        <v>0</v>
      </c>
      <c r="NX17" s="5">
        <v>0</v>
      </c>
      <c r="NY17" s="5">
        <v>0</v>
      </c>
      <c r="NZ17" s="5">
        <v>0</v>
      </c>
      <c r="OA17" s="5">
        <v>0</v>
      </c>
      <c r="OB17" s="5">
        <v>0</v>
      </c>
      <c r="OC17" s="5">
        <v>0</v>
      </c>
      <c r="OD17" s="5">
        <v>0</v>
      </c>
      <c r="OE17" s="5">
        <v>0</v>
      </c>
      <c r="OF17" s="5">
        <v>0</v>
      </c>
      <c r="OG17" s="5">
        <v>0</v>
      </c>
      <c r="OH17" s="5">
        <v>0</v>
      </c>
      <c r="OI17" s="5">
        <v>0</v>
      </c>
      <c r="OJ17" s="5">
        <v>0</v>
      </c>
      <c r="OK17" s="5">
        <v>0</v>
      </c>
      <c r="OL17" s="5">
        <v>0</v>
      </c>
      <c r="OM17" s="5">
        <v>0</v>
      </c>
      <c r="ON17" s="5">
        <v>0</v>
      </c>
      <c r="OO17" s="5">
        <v>0</v>
      </c>
      <c r="OP17" s="5">
        <v>0</v>
      </c>
      <c r="OQ17" s="5">
        <v>0</v>
      </c>
      <c r="OT17" s="17">
        <f t="shared" ca="1" si="29"/>
        <v>0</v>
      </c>
      <c r="OU17" s="17">
        <f t="shared" ca="1" si="28"/>
        <v>0</v>
      </c>
      <c r="OV17" s="17">
        <f t="shared" ca="1" si="28"/>
        <v>0</v>
      </c>
      <c r="OW17" s="17">
        <f t="shared" ca="1" si="28"/>
        <v>0</v>
      </c>
      <c r="OX17" s="17">
        <f t="shared" ca="1" si="28"/>
        <v>0</v>
      </c>
      <c r="OY17" s="17">
        <f t="shared" ca="1" si="28"/>
        <v>0</v>
      </c>
      <c r="OZ17" s="17">
        <f t="shared" ca="1" si="28"/>
        <v>0</v>
      </c>
      <c r="PA17" s="17">
        <f t="shared" ca="1" si="28"/>
        <v>0</v>
      </c>
      <c r="PB17" s="17">
        <f t="shared" ca="1" si="28"/>
        <v>0</v>
      </c>
      <c r="PC17" s="17">
        <f t="shared" ca="1" si="28"/>
        <v>0</v>
      </c>
      <c r="PD17" s="17">
        <f t="shared" ca="1" si="28"/>
        <v>0</v>
      </c>
      <c r="PE17" s="17">
        <f t="shared" ca="1" si="28"/>
        <v>0</v>
      </c>
      <c r="PF17" s="17">
        <f t="shared" ca="1" si="28"/>
        <v>0</v>
      </c>
      <c r="PG17" s="17">
        <f t="shared" ca="1" si="28"/>
        <v>0</v>
      </c>
      <c r="PH17" s="17">
        <f t="shared" ca="1" si="28"/>
        <v>0</v>
      </c>
      <c r="PI17" s="17">
        <f t="shared" ca="1" si="28"/>
        <v>0</v>
      </c>
      <c r="PJ17" s="17">
        <f t="shared" ca="1" si="28"/>
        <v>0</v>
      </c>
      <c r="PK17" s="17">
        <f t="shared" ca="1" si="28"/>
        <v>0</v>
      </c>
      <c r="PL17" s="17">
        <f t="shared" ca="1" si="28"/>
        <v>0</v>
      </c>
      <c r="PM17" s="17">
        <f t="shared" ca="1" si="28"/>
        <v>0</v>
      </c>
      <c r="PN17" s="17">
        <f t="shared" ca="1" si="28"/>
        <v>0</v>
      </c>
      <c r="PO17" s="17">
        <f t="shared" ca="1" si="28"/>
        <v>0</v>
      </c>
      <c r="PP17" s="17">
        <f t="shared" ca="1" si="28"/>
        <v>0</v>
      </c>
      <c r="PQ17" s="17">
        <f t="shared" ca="1" si="28"/>
        <v>0</v>
      </c>
      <c r="PR17" s="17">
        <f t="shared" ca="1" si="28"/>
        <v>0</v>
      </c>
      <c r="PS17" s="17">
        <f t="shared" ca="1" si="28"/>
        <v>0</v>
      </c>
      <c r="PT17" s="17">
        <f t="shared" ca="1" si="28"/>
        <v>0</v>
      </c>
      <c r="PU17" s="17">
        <f t="shared" ca="1" si="28"/>
        <v>0</v>
      </c>
      <c r="PV17" s="17">
        <f t="shared" ca="1" si="28"/>
        <v>0</v>
      </c>
      <c r="PW17" s="17">
        <f t="shared" ca="1" si="28"/>
        <v>0</v>
      </c>
      <c r="PX17" s="17">
        <f t="shared" ca="1" si="28"/>
        <v>0</v>
      </c>
      <c r="PY17" s="17">
        <f t="shared" ca="1" si="28"/>
        <v>0</v>
      </c>
      <c r="PZ17" s="17">
        <f t="shared" ca="1" si="28"/>
        <v>0</v>
      </c>
      <c r="QA17" s="17">
        <f t="shared" ca="1" si="28"/>
        <v>0</v>
      </c>
    </row>
    <row r="18" spans="2:443" ht="16.5" thickBot="1" x14ac:dyDescent="0.35">
      <c r="B18" s="2" t="s">
        <v>55</v>
      </c>
      <c r="C18" s="3"/>
      <c r="D18" s="10"/>
      <c r="E18" s="3"/>
      <c r="F18" s="71"/>
      <c r="G18" s="71"/>
      <c r="H18" s="71"/>
      <c r="I18" s="3"/>
      <c r="J18" s="3"/>
      <c r="L18" s="14"/>
      <c r="M18" s="63" t="s">
        <v>62</v>
      </c>
      <c r="N18" s="64"/>
      <c r="O18" s="65"/>
      <c r="P18" s="64"/>
      <c r="Q18" s="65">
        <f ca="1">IF(COLUMNS($Q1:Q1)&lt;=$E$60,1,0)</f>
        <v>1</v>
      </c>
      <c r="R18" s="65">
        <f ca="1">IF(COLUMNS($Q1:R1)&lt;=$E$60,1,0)</f>
        <v>1</v>
      </c>
      <c r="S18" s="65">
        <f ca="1">IF(COLUMNS($Q1:S1)&lt;=$E$60,1,0)</f>
        <v>1</v>
      </c>
      <c r="T18" s="65">
        <f ca="1">IF(COLUMNS($Q1:T1)&lt;=$E$60,1,0)</f>
        <v>1</v>
      </c>
      <c r="U18" s="65">
        <f ca="1">IF(COLUMNS($Q1:U1)&lt;=$E$60,1,0)</f>
        <v>1</v>
      </c>
      <c r="V18" s="65">
        <f ca="1">IF(COLUMNS($Q1:V1)&lt;=$E$60,1,0)</f>
        <v>1</v>
      </c>
      <c r="W18" s="65">
        <f ca="1">IF(COLUMNS($Q1:W1)&lt;=$E$60,1,0)</f>
        <v>1</v>
      </c>
      <c r="X18" s="65">
        <f ca="1">IF(COLUMNS($Q1:X1)&lt;=$E$60,1,0)</f>
        <v>1</v>
      </c>
      <c r="Y18" s="65">
        <f ca="1">IF(COLUMNS($Q1:Y1)&lt;=$E$60,1,0)</f>
        <v>1</v>
      </c>
      <c r="Z18" s="65">
        <f ca="1">IF(COLUMNS($Q1:Z1)&lt;=$E$60,1,0)</f>
        <v>1</v>
      </c>
      <c r="AA18" s="65">
        <f ca="1">IF(COLUMNS($Q1:AA1)&lt;=$E$60,1,0)</f>
        <v>1</v>
      </c>
      <c r="AB18" s="65">
        <f ca="1">IF(COLUMNS($Q1:AB1)&lt;=$E$60,1,0)</f>
        <v>1</v>
      </c>
      <c r="AC18" s="65">
        <f ca="1">IF(COLUMNS($Q1:AC1)&lt;=$E$60,1,0)</f>
        <v>1</v>
      </c>
      <c r="AD18" s="65">
        <f ca="1">IF(COLUMNS($Q1:AD1)&lt;=$E$60,1,0)</f>
        <v>1</v>
      </c>
      <c r="AE18" s="65">
        <f ca="1">IF(COLUMNS($Q1:AE1)&lt;=$E$60,1,0)</f>
        <v>1</v>
      </c>
      <c r="AF18" s="65">
        <f ca="1">IF(COLUMNS($Q1:AF1)&lt;=$E$60,1,0)</f>
        <v>1</v>
      </c>
      <c r="AG18" s="65">
        <f ca="1">IF(COLUMNS($Q1:AG1)&lt;=$E$60,1,0)</f>
        <v>1</v>
      </c>
      <c r="AH18" s="65">
        <f ca="1">IF(COLUMNS($Q1:AH1)&lt;=$E$60,1,0)</f>
        <v>1</v>
      </c>
      <c r="AI18" s="65">
        <f ca="1">IF(COLUMNS($Q1:AI1)&lt;=$E$60,1,0)</f>
        <v>1</v>
      </c>
      <c r="AJ18" s="65">
        <f ca="1">IF(COLUMNS($Q1:AJ1)&lt;=$E$60,1,0)</f>
        <v>1</v>
      </c>
      <c r="AK18" s="65">
        <f ca="1">IF(COLUMNS($Q1:AK1)&lt;=$E$60,1,0)</f>
        <v>1</v>
      </c>
      <c r="AL18" s="65">
        <f ca="1">IF(COLUMNS($Q1:AL1)&lt;=$E$60,1,0)</f>
        <v>1</v>
      </c>
      <c r="AM18" s="65">
        <f ca="1">IF(COLUMNS($Q1:AM1)&lt;=$E$60,1,0)</f>
        <v>1</v>
      </c>
      <c r="AN18" s="65">
        <f ca="1">IF(COLUMNS($Q1:AN1)&lt;=$E$60,1,0)</f>
        <v>1</v>
      </c>
      <c r="AO18" s="65">
        <f ca="1">IF(COLUMNS($Q1:AO1)&lt;=$E$60,1,0)</f>
        <v>1</v>
      </c>
      <c r="AP18" s="65">
        <f ca="1">IF(COLUMNS($Q1:AP1)&lt;=$E$60,1,0)</f>
        <v>1</v>
      </c>
      <c r="AQ18" s="65">
        <f ca="1">IF(COLUMNS($Q1:AQ1)&lt;=$E$60,1,0)</f>
        <v>1</v>
      </c>
      <c r="AR18" s="65">
        <f ca="1">IF(COLUMNS($Q1:AR1)&lt;=$E$60,1,0)</f>
        <v>1</v>
      </c>
      <c r="AS18" s="65">
        <f ca="1">IF(COLUMNS($Q1:AS1)&lt;=$E$60,1,0)</f>
        <v>1</v>
      </c>
      <c r="AT18" s="65">
        <f ca="1">IF(COLUMNS($Q1:AT1)&lt;=$E$60,1,0)</f>
        <v>1</v>
      </c>
      <c r="AU18" s="65">
        <f ca="1">IF(COLUMNS($Q1:AU1)&lt;=$E$60,1,0)</f>
        <v>1</v>
      </c>
      <c r="AV18" s="65">
        <f ca="1">IF(COLUMNS($Q1:AV1)&lt;=$E$60,1,0)</f>
        <v>1</v>
      </c>
      <c r="AW18" s="65">
        <f ca="1">IF(COLUMNS($Q1:AW1)&lt;=$E$60,1,0)</f>
        <v>1</v>
      </c>
      <c r="AX18" s="65">
        <f ca="1">IF(COLUMNS($Q1:AX1)&lt;=$E$60,1,0)</f>
        <v>1</v>
      </c>
      <c r="AY18" s="65">
        <f ca="1">IF(COLUMNS($Q1:AY1)&lt;=$E$60,1,0)</f>
        <v>1</v>
      </c>
      <c r="AZ18" s="65">
        <f ca="1">IF(COLUMNS($Q1:AZ1)&lt;=$E$60,1,0)</f>
        <v>1</v>
      </c>
      <c r="BA18" s="65">
        <f ca="1">IF(COLUMNS($Q1:BA1)&lt;=$E$60,1,0)</f>
        <v>1</v>
      </c>
      <c r="BB18" s="65">
        <f ca="1">IF(COLUMNS($Q1:BB1)&lt;=$E$60,1,0)</f>
        <v>1</v>
      </c>
      <c r="BC18" s="65">
        <f ca="1">IF(COLUMNS($Q1:BC1)&lt;=$E$60,1,0)</f>
        <v>1</v>
      </c>
      <c r="BD18" s="65">
        <f ca="1">IF(COLUMNS($Q1:BD1)&lt;=$E$60,1,0)</f>
        <v>1</v>
      </c>
      <c r="BE18" s="65">
        <f ca="1">IF(COLUMNS($Q1:BE1)&lt;=$E$60,1,0)</f>
        <v>1</v>
      </c>
      <c r="BF18" s="65">
        <f ca="1">IF(COLUMNS($Q1:BF1)&lt;=$E$60,1,0)</f>
        <v>1</v>
      </c>
      <c r="BG18" s="65">
        <f ca="1">IF(COLUMNS($Q1:BG1)&lt;=$E$60,1,0)</f>
        <v>1</v>
      </c>
      <c r="BH18" s="65">
        <f ca="1">IF(COLUMNS($Q1:BH1)&lt;=$E$60,1,0)</f>
        <v>1</v>
      </c>
      <c r="BI18" s="65">
        <f ca="1">IF(COLUMNS($Q1:BI1)&lt;=$E$60,1,0)</f>
        <v>1</v>
      </c>
      <c r="BJ18" s="65">
        <f ca="1">IF(COLUMNS($Q1:BJ1)&lt;=$E$60,1,0)</f>
        <v>1</v>
      </c>
      <c r="BK18" s="65">
        <f ca="1">IF(COLUMNS($Q1:BK1)&lt;=$E$60,1,0)</f>
        <v>1</v>
      </c>
      <c r="BL18" s="65">
        <f ca="1">IF(COLUMNS($Q1:BL1)&lt;=$E$60,1,0)</f>
        <v>1</v>
      </c>
      <c r="BM18" s="65">
        <f ca="1">IF(COLUMNS($Q1:BM1)&lt;=$E$60,1,0)</f>
        <v>1</v>
      </c>
      <c r="BN18" s="65">
        <f ca="1">IF(COLUMNS($Q1:BN1)&lt;=$E$60,1,0)</f>
        <v>1</v>
      </c>
      <c r="BO18" s="65">
        <f ca="1">IF(COLUMNS($Q1:BO1)&lt;=$E$60,1,0)</f>
        <v>1</v>
      </c>
      <c r="BP18" s="65">
        <f ca="1">IF(COLUMNS($Q1:BP1)&lt;=$E$60,1,0)</f>
        <v>1</v>
      </c>
      <c r="BQ18" s="65">
        <f ca="1">IF(COLUMNS($Q1:BQ1)&lt;=$E$60,1,0)</f>
        <v>1</v>
      </c>
      <c r="BR18" s="65">
        <f ca="1">IF(COLUMNS($Q1:BR1)&lt;=$E$60,1,0)</f>
        <v>1</v>
      </c>
      <c r="BS18" s="65">
        <f ca="1">IF(COLUMNS($Q1:BS1)&lt;=$E$60,1,0)</f>
        <v>1</v>
      </c>
      <c r="BT18" s="65">
        <f ca="1">IF(COLUMNS($Q1:BT1)&lt;=$E$60,1,0)</f>
        <v>1</v>
      </c>
      <c r="BU18" s="65">
        <f ca="1">IF(COLUMNS($Q1:BU1)&lt;=$E$60,1,0)</f>
        <v>1</v>
      </c>
      <c r="BV18" s="65">
        <f ca="1">IF(COLUMNS($Q1:BV1)&lt;=$E$60,1,0)</f>
        <v>1</v>
      </c>
      <c r="BW18" s="65">
        <f ca="1">IF(COLUMNS($Q1:BW1)&lt;=$E$60,1,0)</f>
        <v>1</v>
      </c>
      <c r="BX18" s="65">
        <f ca="1">IF(COLUMNS($Q1:BX1)&lt;=$E$60,1,0)</f>
        <v>1</v>
      </c>
      <c r="BY18" s="65">
        <f ca="1">IF(COLUMNS($Q1:BY1)&lt;=$E$60,1,0)</f>
        <v>1</v>
      </c>
      <c r="BZ18" s="65">
        <f ca="1">IF(COLUMNS($Q1:BZ1)&lt;=$E$60,1,0)</f>
        <v>1</v>
      </c>
      <c r="CA18" s="65">
        <f ca="1">IF(COLUMNS($Q1:CA1)&lt;=$E$60,1,0)</f>
        <v>1</v>
      </c>
      <c r="CB18" s="65">
        <f ca="1">IF(COLUMNS($Q1:CB1)&lt;=$E$60,1,0)</f>
        <v>1</v>
      </c>
      <c r="CC18" s="65">
        <f ca="1">IF(COLUMNS($Q1:CC1)&lt;=$E$60,1,0)</f>
        <v>1</v>
      </c>
      <c r="CD18" s="65">
        <f ca="1">IF(COLUMNS($Q1:CD1)&lt;=$E$60,1,0)</f>
        <v>1</v>
      </c>
      <c r="CE18" s="65">
        <f ca="1">IF(COLUMNS($Q1:CE1)&lt;=$E$60,1,0)</f>
        <v>1</v>
      </c>
      <c r="CF18" s="65">
        <f ca="1">IF(COLUMNS($Q1:CF1)&lt;=$E$60,1,0)</f>
        <v>1</v>
      </c>
      <c r="CG18" s="65">
        <f ca="1">IF(COLUMNS($Q1:CG1)&lt;=$E$60,1,0)</f>
        <v>1</v>
      </c>
      <c r="CH18" s="65">
        <f ca="1">IF(COLUMNS($Q1:CH1)&lt;=$E$60,1,0)</f>
        <v>1</v>
      </c>
      <c r="CI18" s="65">
        <f ca="1">IF(COLUMNS($Q1:CI1)&lt;=$E$60,1,0)</f>
        <v>1</v>
      </c>
      <c r="CJ18" s="65">
        <f ca="1">IF(COLUMNS($Q1:CJ1)&lt;=$E$60,1,0)</f>
        <v>1</v>
      </c>
      <c r="CK18" s="65">
        <f ca="1">IF(COLUMNS($Q1:CK1)&lt;=$E$60,1,0)</f>
        <v>1</v>
      </c>
      <c r="CL18" s="65">
        <f ca="1">IF(COLUMNS($Q1:CL1)&lt;=$E$60,1,0)</f>
        <v>1</v>
      </c>
      <c r="CM18" s="65">
        <f ca="1">IF(COLUMNS($Q1:CM1)&lt;=$E$60,1,0)</f>
        <v>1</v>
      </c>
      <c r="CN18" s="65">
        <f ca="1">IF(COLUMNS($Q1:CN1)&lt;=$E$60,1,0)</f>
        <v>1</v>
      </c>
      <c r="CO18" s="65">
        <f ca="1">IF(COLUMNS($Q1:CO1)&lt;=$E$60,1,0)</f>
        <v>1</v>
      </c>
      <c r="CP18" s="65">
        <f ca="1">IF(COLUMNS($Q1:CP1)&lt;=$E$60,1,0)</f>
        <v>1</v>
      </c>
      <c r="CQ18" s="65">
        <f ca="1">IF(COLUMNS($Q1:CQ1)&lt;=$E$60,1,0)</f>
        <v>1</v>
      </c>
      <c r="CR18" s="65">
        <f ca="1">IF(COLUMNS($Q1:CR1)&lt;=$E$60,1,0)</f>
        <v>1</v>
      </c>
      <c r="CS18" s="65">
        <f ca="1">IF(COLUMNS($Q1:CS1)&lt;=$E$60,1,0)</f>
        <v>1</v>
      </c>
      <c r="CT18" s="65">
        <f ca="1">IF(COLUMNS($Q1:CT1)&lt;=$E$60,1,0)</f>
        <v>1</v>
      </c>
      <c r="CU18" s="65">
        <f ca="1">IF(COLUMNS($Q1:CU1)&lt;=$E$60,1,0)</f>
        <v>1</v>
      </c>
      <c r="CV18" s="65">
        <f ca="1">IF(COLUMNS($Q1:CV1)&lt;=$E$60,1,0)</f>
        <v>1</v>
      </c>
      <c r="CW18" s="65">
        <f ca="1">IF(COLUMNS($Q1:CW1)&lt;=$E$60,1,0)</f>
        <v>1</v>
      </c>
      <c r="CX18" s="65">
        <f ca="1">IF(COLUMNS($Q1:CX1)&lt;=$E$60,1,0)</f>
        <v>1</v>
      </c>
      <c r="CY18" s="65">
        <f ca="1">IF(COLUMNS($Q1:CY1)&lt;=$E$60,1,0)</f>
        <v>1</v>
      </c>
      <c r="CZ18" s="65">
        <f ca="1">IF(COLUMNS($Q1:CZ1)&lt;=$E$60,1,0)</f>
        <v>1</v>
      </c>
      <c r="DA18" s="65">
        <f ca="1">IF(COLUMNS($Q1:DA1)&lt;=$E$60,1,0)</f>
        <v>1</v>
      </c>
      <c r="DB18" s="65">
        <f ca="1">IF(COLUMNS($Q1:DB1)&lt;=$E$60,1,0)</f>
        <v>1</v>
      </c>
      <c r="DC18" s="65">
        <f ca="1">IF(COLUMNS($Q1:DC1)&lt;=$E$60,1,0)</f>
        <v>1</v>
      </c>
      <c r="DD18" s="65">
        <f ca="1">IF(COLUMNS($Q1:DD1)&lt;=$E$60,1,0)</f>
        <v>1</v>
      </c>
      <c r="DE18" s="65">
        <f ca="1">IF(COLUMNS($Q1:DE1)&lt;=$E$60,1,0)</f>
        <v>1</v>
      </c>
      <c r="DF18" s="65">
        <f ca="1">IF(COLUMNS($Q1:DF1)&lt;=$E$60,1,0)</f>
        <v>1</v>
      </c>
      <c r="DG18" s="65">
        <f ca="1">IF(COLUMNS($Q1:DG1)&lt;=$E$60,1,0)</f>
        <v>1</v>
      </c>
      <c r="DH18" s="65">
        <f ca="1">IF(COLUMNS($Q1:DH1)&lt;=$E$60,1,0)</f>
        <v>1</v>
      </c>
      <c r="DI18" s="65">
        <f ca="1">IF(COLUMNS($Q1:DI1)&lt;=$E$60,1,0)</f>
        <v>1</v>
      </c>
      <c r="DJ18" s="65">
        <f ca="1">IF(COLUMNS($Q1:DJ1)&lt;=$E$60,1,0)</f>
        <v>1</v>
      </c>
      <c r="DK18" s="65">
        <f ca="1">IF(COLUMNS($Q1:DK1)&lt;=$E$60,1,0)</f>
        <v>1</v>
      </c>
      <c r="DL18" s="65">
        <f ca="1">IF(COLUMNS($Q1:DL1)&lt;=$E$60,1,0)</f>
        <v>1</v>
      </c>
      <c r="DM18" s="65">
        <f ca="1">IF(COLUMNS($Q1:DM1)&lt;=$E$60,1,0)</f>
        <v>1</v>
      </c>
      <c r="DN18" s="65">
        <f ca="1">IF(COLUMNS($Q1:DN1)&lt;=$E$60,1,0)</f>
        <v>1</v>
      </c>
      <c r="DO18" s="65">
        <f ca="1">IF(COLUMNS($Q1:DO1)&lt;=$E$60,1,0)</f>
        <v>1</v>
      </c>
      <c r="DP18" s="65">
        <f ca="1">IF(COLUMNS($Q1:DP1)&lt;=$E$60,1,0)</f>
        <v>1</v>
      </c>
      <c r="DQ18" s="65">
        <f ca="1">IF(COLUMNS($Q1:DQ1)&lt;=$E$60,1,0)</f>
        <v>1</v>
      </c>
      <c r="DR18" s="65">
        <f ca="1">IF(COLUMNS($Q1:DR1)&lt;=$E$60,1,0)</f>
        <v>1</v>
      </c>
      <c r="DS18" s="65">
        <f ca="1">IF(COLUMNS($Q1:DS1)&lt;=$E$60,1,0)</f>
        <v>1</v>
      </c>
      <c r="DT18" s="65">
        <f ca="1">IF(COLUMNS($Q1:DT1)&lt;=$E$60,1,0)</f>
        <v>1</v>
      </c>
      <c r="DU18" s="65">
        <f ca="1">IF(COLUMNS($Q1:DU1)&lt;=$E$60,1,0)</f>
        <v>1</v>
      </c>
      <c r="DV18" s="65">
        <f ca="1">IF(COLUMNS($Q1:DV1)&lt;=$E$60,1,0)</f>
        <v>1</v>
      </c>
      <c r="DW18" s="65">
        <f ca="1">IF(COLUMNS($Q1:DW1)&lt;=$E$60,1,0)</f>
        <v>0</v>
      </c>
      <c r="DX18" s="65">
        <f ca="1">IF(COLUMNS($Q1:DX1)&lt;=$E$60,1,0)</f>
        <v>0</v>
      </c>
      <c r="DY18" s="65">
        <f ca="1">IF(COLUMNS($Q1:DY1)&lt;=$E$60,1,0)</f>
        <v>0</v>
      </c>
      <c r="DZ18" s="65">
        <f ca="1">IF(COLUMNS($Q1:DZ1)&lt;=$E$60,1,0)</f>
        <v>0</v>
      </c>
      <c r="EA18" s="65">
        <f ca="1">IF(COLUMNS($Q1:EA1)&lt;=$E$60,1,0)</f>
        <v>0</v>
      </c>
      <c r="EB18" s="65">
        <f ca="1">IF(COLUMNS($Q1:EB1)&lt;=$E$60,1,0)</f>
        <v>0</v>
      </c>
      <c r="EC18" s="65">
        <f ca="1">IF(COLUMNS($Q1:EC1)&lt;=$E$60,1,0)</f>
        <v>0</v>
      </c>
      <c r="ED18" s="65">
        <f ca="1">IF(COLUMNS($Q1:ED1)&lt;=$E$60,1,0)</f>
        <v>0</v>
      </c>
      <c r="EE18" s="65">
        <f ca="1">IF(COLUMNS($Q1:EE1)&lt;=$E$60,1,0)</f>
        <v>0</v>
      </c>
      <c r="EF18" s="65">
        <f ca="1">IF(COLUMNS($Q1:EF1)&lt;=$E$60,1,0)</f>
        <v>0</v>
      </c>
      <c r="EG18" s="65">
        <f ca="1">IF(COLUMNS($Q1:EG1)&lt;=$E$60,1,0)</f>
        <v>0</v>
      </c>
      <c r="EH18" s="65">
        <f ca="1">IF(COLUMNS($Q1:EH1)&lt;=$E$60,1,0)</f>
        <v>0</v>
      </c>
      <c r="EI18" s="65">
        <f ca="1">IF(COLUMNS($Q1:EI1)&lt;=$E$60,1,0)</f>
        <v>0</v>
      </c>
      <c r="EJ18" s="65">
        <f ca="1">IF(COLUMNS($Q1:EJ1)&lt;=$E$60,1,0)</f>
        <v>0</v>
      </c>
      <c r="EK18" s="65">
        <f ca="1">IF(COLUMNS($Q1:EK1)&lt;=$E$60,1,0)</f>
        <v>0</v>
      </c>
      <c r="EL18" s="65">
        <f ca="1">IF(COLUMNS($Q1:EL1)&lt;=$E$60,1,0)</f>
        <v>0</v>
      </c>
      <c r="EM18" s="65">
        <f ca="1">IF(COLUMNS($Q1:EM1)&lt;=$E$60,1,0)</f>
        <v>0</v>
      </c>
      <c r="EN18" s="65">
        <f ca="1">IF(COLUMNS($Q1:EN1)&lt;=$E$60,1,0)</f>
        <v>0</v>
      </c>
      <c r="EO18" s="65">
        <f ca="1">IF(COLUMNS($Q1:EO1)&lt;=$E$60,1,0)</f>
        <v>0</v>
      </c>
      <c r="EP18" s="65">
        <f ca="1">IF(COLUMNS($Q1:EP1)&lt;=$E$60,1,0)</f>
        <v>0</v>
      </c>
      <c r="EQ18" s="65">
        <f ca="1">IF(COLUMNS($Q1:EQ1)&lt;=$E$60,1,0)</f>
        <v>0</v>
      </c>
      <c r="ER18" s="65">
        <f ca="1">IF(COLUMNS($Q1:ER1)&lt;=$E$60,1,0)</f>
        <v>0</v>
      </c>
      <c r="ES18" s="65">
        <f ca="1">IF(COLUMNS($Q1:ES1)&lt;=$E$60,1,0)</f>
        <v>0</v>
      </c>
      <c r="ET18" s="65">
        <f ca="1">IF(COLUMNS($Q1:ET1)&lt;=$E$60,1,0)</f>
        <v>0</v>
      </c>
      <c r="EU18" s="65">
        <f ca="1">IF(COLUMNS($Q1:EU1)&lt;=$E$60,1,0)</f>
        <v>0</v>
      </c>
      <c r="EV18" s="65">
        <f ca="1">IF(COLUMNS($Q1:EV1)&lt;=$E$60,1,0)</f>
        <v>0</v>
      </c>
      <c r="EW18" s="65">
        <f ca="1">IF(COLUMNS($Q1:EW1)&lt;=$E$60,1,0)</f>
        <v>0</v>
      </c>
      <c r="EX18" s="65">
        <f ca="1">IF(COLUMNS($Q1:EX1)&lt;=$E$60,1,0)</f>
        <v>0</v>
      </c>
      <c r="EY18" s="65">
        <f ca="1">IF(COLUMNS($Q1:EY1)&lt;=$E$60,1,0)</f>
        <v>0</v>
      </c>
      <c r="EZ18" s="65">
        <f ca="1">IF(COLUMNS($Q1:EZ1)&lt;=$E$60,1,0)</f>
        <v>0</v>
      </c>
      <c r="FA18" s="65">
        <f ca="1">IF(COLUMNS($Q1:FA1)&lt;=$E$60,1,0)</f>
        <v>0</v>
      </c>
      <c r="FB18" s="65">
        <f ca="1">IF(COLUMNS($Q1:FB1)&lt;=$E$60,1,0)</f>
        <v>0</v>
      </c>
      <c r="FC18" s="65">
        <f ca="1">IF(COLUMNS($Q1:FC1)&lt;=$E$60,1,0)</f>
        <v>0</v>
      </c>
      <c r="FD18" s="65">
        <f ca="1">IF(COLUMNS($Q1:FD1)&lt;=$E$60,1,0)</f>
        <v>0</v>
      </c>
      <c r="FE18" s="65">
        <f ca="1">IF(COLUMNS($Q1:FE1)&lt;=$E$60,1,0)</f>
        <v>0</v>
      </c>
      <c r="FF18" s="65">
        <f ca="1">IF(COLUMNS($Q1:FF1)&lt;=$E$60,1,0)</f>
        <v>0</v>
      </c>
      <c r="FG18" s="65">
        <f ca="1">IF(COLUMNS($Q1:FG1)&lt;=$E$60,1,0)</f>
        <v>0</v>
      </c>
      <c r="FH18" s="65">
        <f ca="1">IF(COLUMNS($Q1:FH1)&lt;=$E$60,1,0)</f>
        <v>0</v>
      </c>
      <c r="FI18" s="65">
        <f ca="1">IF(COLUMNS($Q1:FI1)&lt;=$E$60,1,0)</f>
        <v>0</v>
      </c>
      <c r="FJ18" s="65">
        <f ca="1">IF(COLUMNS($Q1:FJ1)&lt;=$E$60,1,0)</f>
        <v>0</v>
      </c>
      <c r="FK18" s="65">
        <f ca="1">IF(COLUMNS($Q1:FK1)&lt;=$E$60,1,0)</f>
        <v>0</v>
      </c>
      <c r="FL18" s="65">
        <f ca="1">IF(COLUMNS($Q1:FL1)&lt;=$E$60,1,0)</f>
        <v>0</v>
      </c>
      <c r="FM18" s="65">
        <f ca="1">IF(COLUMNS($Q1:FM1)&lt;=$E$60,1,0)</f>
        <v>0</v>
      </c>
      <c r="FN18" s="65">
        <f ca="1">IF(COLUMNS($Q1:FN1)&lt;=$E$60,1,0)</f>
        <v>0</v>
      </c>
      <c r="FO18" s="65">
        <f ca="1">IF(COLUMNS($Q1:FO1)&lt;=$E$60,1,0)</f>
        <v>0</v>
      </c>
      <c r="FP18" s="65">
        <f ca="1">IF(COLUMNS($Q1:FP1)&lt;=$E$60,1,0)</f>
        <v>0</v>
      </c>
      <c r="FQ18" s="65">
        <f ca="1">IF(COLUMNS($Q1:FQ1)&lt;=$E$60,1,0)</f>
        <v>0</v>
      </c>
      <c r="FR18" s="65">
        <f ca="1">IF(COLUMNS($Q1:FR1)&lt;=$E$60,1,0)</f>
        <v>0</v>
      </c>
      <c r="FS18" s="65">
        <f ca="1">IF(COLUMNS($Q1:FS1)&lt;=$E$60,1,0)</f>
        <v>0</v>
      </c>
      <c r="FT18" s="65">
        <f ca="1">IF(COLUMNS($Q1:FT1)&lt;=$E$60,1,0)</f>
        <v>0</v>
      </c>
      <c r="FU18" s="65">
        <f ca="1">IF(COLUMNS($Q1:FU1)&lt;=$E$60,1,0)</f>
        <v>0</v>
      </c>
      <c r="FV18" s="65">
        <f ca="1">IF(COLUMNS($Q1:FV1)&lt;=$E$60,1,0)</f>
        <v>0</v>
      </c>
      <c r="FW18" s="65">
        <f ca="1">IF(COLUMNS($Q1:FW1)&lt;=$E$60,1,0)</f>
        <v>0</v>
      </c>
      <c r="FX18" s="65">
        <f ca="1">IF(COLUMNS($Q1:FX1)&lt;=$E$60,1,0)</f>
        <v>0</v>
      </c>
      <c r="FY18" s="65">
        <f ca="1">IF(COLUMNS($Q1:FY1)&lt;=$E$60,1,0)</f>
        <v>0</v>
      </c>
      <c r="FZ18" s="65">
        <f ca="1">IF(COLUMNS($Q1:FZ1)&lt;=$E$60,1,0)</f>
        <v>0</v>
      </c>
      <c r="GA18" s="65">
        <f ca="1">IF(COLUMNS($Q1:GA1)&lt;=$E$60,1,0)</f>
        <v>0</v>
      </c>
      <c r="GB18" s="65">
        <f ca="1">IF(COLUMNS($Q1:GB1)&lt;=$E$60,1,0)</f>
        <v>0</v>
      </c>
      <c r="GC18" s="65">
        <f ca="1">IF(COLUMNS($Q1:GC1)&lt;=$E$60,1,0)</f>
        <v>0</v>
      </c>
      <c r="GD18" s="65">
        <f ca="1">IF(COLUMNS($Q1:GD1)&lt;=$E$60,1,0)</f>
        <v>0</v>
      </c>
      <c r="GE18" s="65">
        <f ca="1">IF(COLUMNS($Q1:GE1)&lt;=$E$60,1,0)</f>
        <v>0</v>
      </c>
      <c r="GF18" s="65">
        <f ca="1">IF(COLUMNS($Q1:GF1)&lt;=$E$60,1,0)</f>
        <v>0</v>
      </c>
      <c r="GG18" s="65">
        <f ca="1">IF(COLUMNS($Q1:GG1)&lt;=$E$60,1,0)</f>
        <v>0</v>
      </c>
      <c r="GH18" s="65">
        <f ca="1">IF(COLUMNS($Q1:GH1)&lt;=$E$60,1,0)</f>
        <v>0</v>
      </c>
      <c r="GI18" s="65">
        <f ca="1">IF(COLUMNS($Q1:GI1)&lt;=$E$60,1,0)</f>
        <v>0</v>
      </c>
      <c r="GJ18" s="65">
        <f ca="1">IF(COLUMNS($Q1:GJ1)&lt;=$E$60,1,0)</f>
        <v>0</v>
      </c>
      <c r="GK18" s="65">
        <f ca="1">IF(COLUMNS($Q1:GK1)&lt;=$E$60,1,0)</f>
        <v>0</v>
      </c>
      <c r="GL18" s="65">
        <f ca="1">IF(COLUMNS($Q1:GL1)&lt;=$E$60,1,0)</f>
        <v>0</v>
      </c>
      <c r="GM18" s="65">
        <f ca="1">IF(COLUMNS($Q1:GM1)&lt;=$E$60,1,0)</f>
        <v>0</v>
      </c>
      <c r="GN18" s="65">
        <f ca="1">IF(COLUMNS($Q1:GN1)&lt;=$E$60,1,0)</f>
        <v>0</v>
      </c>
      <c r="GO18" s="65">
        <f ca="1">IF(COLUMNS($Q1:GO1)&lt;=$E$60,1,0)</f>
        <v>0</v>
      </c>
      <c r="GP18" s="65">
        <f ca="1">IF(COLUMNS($Q1:GP1)&lt;=$E$60,1,0)</f>
        <v>0</v>
      </c>
      <c r="GQ18" s="65">
        <f ca="1">IF(COLUMNS($Q1:GQ1)&lt;=$E$60,1,0)</f>
        <v>0</v>
      </c>
      <c r="GR18" s="65">
        <f ca="1">IF(COLUMNS($Q1:GR1)&lt;=$E$60,1,0)</f>
        <v>0</v>
      </c>
      <c r="GS18" s="65">
        <f ca="1">IF(COLUMNS($Q1:GS1)&lt;=$E$60,1,0)</f>
        <v>0</v>
      </c>
      <c r="GT18" s="65">
        <f ca="1">IF(COLUMNS($Q1:GT1)&lt;=$E$60,1,0)</f>
        <v>0</v>
      </c>
      <c r="GU18" s="65">
        <f ca="1">IF(COLUMNS($Q1:GU1)&lt;=$E$60,1,0)</f>
        <v>0</v>
      </c>
      <c r="GV18" s="65">
        <f ca="1">IF(COLUMNS($Q1:GV1)&lt;=$E$60,1,0)</f>
        <v>0</v>
      </c>
      <c r="GW18" s="65">
        <f ca="1">IF(COLUMNS($Q1:GW1)&lt;=$E$60,1,0)</f>
        <v>0</v>
      </c>
      <c r="GX18" s="65">
        <f ca="1">IF(COLUMNS($Q1:GX1)&lt;=$E$60,1,0)</f>
        <v>0</v>
      </c>
      <c r="GY18" s="65">
        <f ca="1">IF(COLUMNS($Q1:GY1)&lt;=$E$60,1,0)</f>
        <v>0</v>
      </c>
      <c r="GZ18" s="65">
        <f ca="1">IF(COLUMNS($Q1:GZ1)&lt;=$E$60,1,0)</f>
        <v>0</v>
      </c>
      <c r="HA18" s="65">
        <f ca="1">IF(COLUMNS($Q1:HA1)&lt;=$E$60,1,0)</f>
        <v>0</v>
      </c>
      <c r="HB18" s="65">
        <f ca="1">IF(COLUMNS($Q1:HB1)&lt;=$E$60,1,0)</f>
        <v>0</v>
      </c>
      <c r="HC18" s="65">
        <f ca="1">IF(COLUMNS($Q1:HC1)&lt;=$E$60,1,0)</f>
        <v>0</v>
      </c>
      <c r="HD18" s="65">
        <f ca="1">IF(COLUMNS($Q1:HD1)&lt;=$E$60,1,0)</f>
        <v>0</v>
      </c>
      <c r="HE18" s="65">
        <f ca="1">IF(COLUMNS($Q1:HE1)&lt;=$E$60,1,0)</f>
        <v>0</v>
      </c>
      <c r="HF18" s="65">
        <f ca="1">IF(COLUMNS($Q1:HF1)&lt;=$E$60,1,0)</f>
        <v>0</v>
      </c>
      <c r="HG18" s="65">
        <f ca="1">IF(COLUMNS($Q1:HG1)&lt;=$E$60,1,0)</f>
        <v>0</v>
      </c>
      <c r="HH18" s="65">
        <f ca="1">IF(COLUMNS($Q1:HH1)&lt;=$E$60,1,0)</f>
        <v>0</v>
      </c>
      <c r="HI18" s="65">
        <f ca="1">IF(COLUMNS($Q1:HI1)&lt;=$E$60,1,0)</f>
        <v>0</v>
      </c>
      <c r="HJ18" s="65">
        <f ca="1">IF(COLUMNS($Q1:HJ1)&lt;=$E$60,1,0)</f>
        <v>0</v>
      </c>
      <c r="HK18" s="65">
        <f ca="1">IF(COLUMNS($Q1:HK1)&lt;=$E$60,1,0)</f>
        <v>0</v>
      </c>
      <c r="HL18" s="65">
        <f ca="1">IF(COLUMNS($Q1:HL1)&lt;=$E$60,1,0)</f>
        <v>0</v>
      </c>
      <c r="HM18" s="65">
        <f ca="1">IF(COLUMNS($Q1:HM1)&lt;=$E$60,1,0)</f>
        <v>0</v>
      </c>
      <c r="HN18" s="65">
        <f ca="1">IF(COLUMNS($Q1:HN1)&lt;=$E$60,1,0)</f>
        <v>0</v>
      </c>
      <c r="HO18" s="65">
        <f ca="1">IF(COLUMNS($Q1:HO1)&lt;=$E$60,1,0)</f>
        <v>0</v>
      </c>
      <c r="HP18" s="65">
        <f ca="1">IF(COLUMNS($Q1:HP1)&lt;=$E$60,1,0)</f>
        <v>0</v>
      </c>
      <c r="HQ18" s="65">
        <f ca="1">IF(COLUMNS($Q1:HQ1)&lt;=$E$60,1,0)</f>
        <v>0</v>
      </c>
      <c r="HR18" s="65">
        <f ca="1">IF(COLUMNS($Q1:HR1)&lt;=$E$60,1,0)</f>
        <v>0</v>
      </c>
      <c r="HS18" s="65">
        <f ca="1">IF(COLUMNS($Q1:HS1)&lt;=$E$60,1,0)</f>
        <v>0</v>
      </c>
      <c r="HT18" s="65">
        <f ca="1">IF(COLUMNS($Q1:HT1)&lt;=$E$60,1,0)</f>
        <v>0</v>
      </c>
      <c r="HU18" s="65">
        <f ca="1">IF(COLUMNS($Q1:HU1)&lt;=$E$60,1,0)</f>
        <v>0</v>
      </c>
      <c r="HV18" s="65">
        <f ca="1">IF(COLUMNS($Q1:HV1)&lt;=$E$60,1,0)</f>
        <v>0</v>
      </c>
      <c r="HW18" s="65">
        <f ca="1">IF(COLUMNS($Q1:HW1)&lt;=$E$60,1,0)</f>
        <v>0</v>
      </c>
      <c r="HX18" s="65">
        <f ca="1">IF(COLUMNS($Q1:HX1)&lt;=$E$60,1,0)</f>
        <v>0</v>
      </c>
      <c r="HY18" s="65">
        <f ca="1">IF(COLUMNS($Q1:HY1)&lt;=$E$60,1,0)</f>
        <v>0</v>
      </c>
      <c r="HZ18" s="65">
        <f ca="1">IF(COLUMNS($Q1:HZ1)&lt;=$E$60,1,0)</f>
        <v>0</v>
      </c>
      <c r="IA18" s="65">
        <f ca="1">IF(COLUMNS($Q1:IA1)&lt;=$E$60,1,0)</f>
        <v>0</v>
      </c>
      <c r="IB18" s="65">
        <f ca="1">IF(COLUMNS($Q1:IB1)&lt;=$E$60,1,0)</f>
        <v>0</v>
      </c>
      <c r="IC18" s="65">
        <f ca="1">IF(COLUMNS($Q1:IC1)&lt;=$E$60,1,0)</f>
        <v>0</v>
      </c>
      <c r="ID18" s="65">
        <f ca="1">IF(COLUMNS($Q1:ID1)&lt;=$E$60,1,0)</f>
        <v>0</v>
      </c>
      <c r="IE18" s="65">
        <f ca="1">IF(COLUMNS($Q1:IE1)&lt;=$E$60,1,0)</f>
        <v>0</v>
      </c>
      <c r="IF18" s="65">
        <f ca="1">IF(COLUMNS($Q1:IF1)&lt;=$E$60,1,0)</f>
        <v>0</v>
      </c>
      <c r="IG18" s="65">
        <f ca="1">IF(COLUMNS($Q1:IG1)&lt;=$E$60,1,0)</f>
        <v>0</v>
      </c>
      <c r="IH18" s="65">
        <f ca="1">IF(COLUMNS($Q1:IH1)&lt;=$E$60,1,0)</f>
        <v>0</v>
      </c>
      <c r="II18" s="65">
        <f ca="1">IF(COLUMNS($Q1:II1)&lt;=$E$60,1,0)</f>
        <v>0</v>
      </c>
      <c r="IJ18" s="65">
        <f ca="1">IF(COLUMNS($Q1:IJ1)&lt;=$E$60,1,0)</f>
        <v>0</v>
      </c>
      <c r="IK18" s="65">
        <f ca="1">IF(COLUMNS($Q1:IK1)&lt;=$E$60,1,0)</f>
        <v>0</v>
      </c>
      <c r="IL18" s="65">
        <f ca="1">IF(COLUMNS($Q1:IL1)&lt;=$E$60,1,0)</f>
        <v>0</v>
      </c>
      <c r="IM18" s="65">
        <f ca="1">IF(COLUMNS($Q1:IM1)&lt;=$E$60,1,0)</f>
        <v>0</v>
      </c>
      <c r="IN18" s="65">
        <f ca="1">IF(COLUMNS($Q1:IN1)&lt;=$E$60,1,0)</f>
        <v>0</v>
      </c>
      <c r="IO18" s="65">
        <f ca="1">IF(COLUMNS($Q1:IO1)&lt;=$E$60,1,0)</f>
        <v>0</v>
      </c>
      <c r="IP18" s="65">
        <f ca="1">IF(COLUMNS($Q1:IP1)&lt;=$E$60,1,0)</f>
        <v>0</v>
      </c>
      <c r="IQ18" s="65">
        <f ca="1">IF(COLUMNS($Q1:IQ1)&lt;=$E$60,1,0)</f>
        <v>0</v>
      </c>
      <c r="IR18" s="65">
        <f ca="1">IF(COLUMNS($Q1:IR1)&lt;=$E$60,1,0)</f>
        <v>0</v>
      </c>
      <c r="IS18" s="65">
        <f ca="1">IF(COLUMNS($Q1:IS1)&lt;=$E$60,1,0)</f>
        <v>0</v>
      </c>
      <c r="IT18" s="65">
        <f ca="1">IF(COLUMNS($Q1:IT1)&lt;=$E$60,1,0)</f>
        <v>0</v>
      </c>
      <c r="IU18" s="65">
        <f ca="1">IF(COLUMNS($Q1:IU1)&lt;=$E$60,1,0)</f>
        <v>0</v>
      </c>
      <c r="IV18" s="65">
        <f ca="1">IF(COLUMNS($Q1:IV1)&lt;=$E$60,1,0)</f>
        <v>0</v>
      </c>
      <c r="IW18" s="65">
        <f ca="1">IF(COLUMNS($Q1:IW1)&lt;=$E$60,1,0)</f>
        <v>0</v>
      </c>
      <c r="IX18" s="65">
        <f ca="1">IF(COLUMNS($Q1:IX1)&lt;=$E$60,1,0)</f>
        <v>0</v>
      </c>
      <c r="IY18" s="65">
        <f ca="1">IF(COLUMNS($Q1:IY1)&lt;=$E$60,1,0)</f>
        <v>0</v>
      </c>
      <c r="IZ18" s="65">
        <f ca="1">IF(COLUMNS($Q1:IZ1)&lt;=$E$60,1,0)</f>
        <v>0</v>
      </c>
      <c r="JA18" s="65">
        <f ca="1">IF(COLUMNS($Q1:JA1)&lt;=$E$60,1,0)</f>
        <v>0</v>
      </c>
      <c r="JB18" s="65">
        <f ca="1">IF(COLUMNS($Q1:JB1)&lt;=$E$60,1,0)</f>
        <v>0</v>
      </c>
      <c r="JC18" s="65">
        <f ca="1">IF(COLUMNS($Q1:JC1)&lt;=$E$60,1,0)</f>
        <v>0</v>
      </c>
      <c r="JD18" s="65">
        <f ca="1">IF(COLUMNS($Q1:JD1)&lt;=$E$60,1,0)</f>
        <v>0</v>
      </c>
      <c r="JE18" s="65">
        <f ca="1">IF(COLUMNS($Q1:JE1)&lt;=$E$60,1,0)</f>
        <v>0</v>
      </c>
      <c r="JF18" s="65">
        <f ca="1">IF(COLUMNS($Q1:JF1)&lt;=$E$60,1,0)</f>
        <v>0</v>
      </c>
      <c r="JG18" s="65">
        <f ca="1">IF(COLUMNS($Q1:JG1)&lt;=$E$60,1,0)</f>
        <v>0</v>
      </c>
      <c r="JH18" s="65">
        <f ca="1">IF(COLUMNS($Q1:JH1)&lt;=$E$60,1,0)</f>
        <v>0</v>
      </c>
      <c r="JI18" s="65">
        <f ca="1">IF(COLUMNS($Q1:JI1)&lt;=$E$60,1,0)</f>
        <v>0</v>
      </c>
      <c r="JJ18" s="65">
        <f ca="1">IF(COLUMNS($Q1:JJ1)&lt;=$E$60,1,0)</f>
        <v>0</v>
      </c>
      <c r="JK18" s="65">
        <f ca="1">IF(COLUMNS($Q1:JK1)&lt;=$E$60,1,0)</f>
        <v>0</v>
      </c>
      <c r="JL18" s="65">
        <f ca="1">IF(COLUMNS($Q1:JL1)&lt;=$E$60,1,0)</f>
        <v>0</v>
      </c>
      <c r="JM18" s="65">
        <f ca="1">IF(COLUMNS($Q1:JM1)&lt;=$E$60,1,0)</f>
        <v>0</v>
      </c>
      <c r="JN18" s="65">
        <f ca="1">IF(COLUMNS($Q1:JN1)&lt;=$E$60,1,0)</f>
        <v>0</v>
      </c>
      <c r="JO18" s="65">
        <f ca="1">IF(COLUMNS($Q1:JO1)&lt;=$E$60,1,0)</f>
        <v>0</v>
      </c>
      <c r="JP18" s="65">
        <f ca="1">IF(COLUMNS($Q1:JP1)&lt;=$E$60,1,0)</f>
        <v>0</v>
      </c>
      <c r="JQ18" s="65">
        <f ca="1">IF(COLUMNS($Q1:JQ1)&lt;=$E$60,1,0)</f>
        <v>0</v>
      </c>
      <c r="JR18" s="65">
        <f ca="1">IF(COLUMNS($Q1:JR1)&lt;=$E$60,1,0)</f>
        <v>0</v>
      </c>
      <c r="JS18" s="65">
        <f ca="1">IF(COLUMNS($Q1:JS1)&lt;=$E$60,1,0)</f>
        <v>0</v>
      </c>
      <c r="JT18" s="65">
        <f ca="1">IF(COLUMNS($Q1:JT1)&lt;=$E$60,1,0)</f>
        <v>0</v>
      </c>
      <c r="JU18" s="65">
        <f ca="1">IF(COLUMNS($Q1:JU1)&lt;=$E$60,1,0)</f>
        <v>0</v>
      </c>
      <c r="JV18" s="65">
        <f ca="1">IF(COLUMNS($Q1:JV1)&lt;=$E$60,1,0)</f>
        <v>0</v>
      </c>
      <c r="JW18" s="65">
        <f ca="1">IF(COLUMNS($Q1:JW1)&lt;=$E$60,1,0)</f>
        <v>0</v>
      </c>
      <c r="JX18" s="65">
        <f ca="1">IF(COLUMNS($Q1:JX1)&lt;=$E$60,1,0)</f>
        <v>0</v>
      </c>
      <c r="JY18" s="65">
        <f ca="1">IF(COLUMNS($Q1:JY1)&lt;=$E$60,1,0)</f>
        <v>0</v>
      </c>
      <c r="JZ18" s="65">
        <f ca="1">IF(COLUMNS($Q1:JZ1)&lt;=$E$60,1,0)</f>
        <v>0</v>
      </c>
      <c r="KA18" s="65">
        <f ca="1">IF(COLUMNS($Q1:KA1)&lt;=$E$60,1,0)</f>
        <v>0</v>
      </c>
      <c r="KB18" s="65">
        <f ca="1">IF(COLUMNS($Q1:KB1)&lt;=$E$60,1,0)</f>
        <v>0</v>
      </c>
      <c r="KC18" s="65">
        <f ca="1">IF(COLUMNS($Q1:KC1)&lt;=$E$60,1,0)</f>
        <v>0</v>
      </c>
      <c r="KD18" s="65">
        <f ca="1">IF(COLUMNS($Q1:KD1)&lt;=$E$60,1,0)</f>
        <v>0</v>
      </c>
      <c r="KE18" s="65">
        <f ca="1">IF(COLUMNS($Q1:KE1)&lt;=$E$60,1,0)</f>
        <v>0</v>
      </c>
      <c r="KF18" s="65">
        <f ca="1">IF(COLUMNS($Q1:KF1)&lt;=$E$60,1,0)</f>
        <v>0</v>
      </c>
      <c r="KG18" s="65">
        <f ca="1">IF(COLUMNS($Q1:KG1)&lt;=$E$60,1,0)</f>
        <v>0</v>
      </c>
      <c r="KH18" s="65">
        <f ca="1">IF(COLUMNS($Q1:KH1)&lt;=$E$60,1,0)</f>
        <v>0</v>
      </c>
      <c r="KI18" s="65">
        <f ca="1">IF(COLUMNS($Q1:KI1)&lt;=$E$60,1,0)</f>
        <v>0</v>
      </c>
      <c r="KJ18" s="65">
        <f ca="1">IF(COLUMNS($Q1:KJ1)&lt;=$E$60,1,0)</f>
        <v>0</v>
      </c>
      <c r="KK18" s="65">
        <f ca="1">IF(COLUMNS($Q1:KK1)&lt;=$E$60,1,0)</f>
        <v>0</v>
      </c>
      <c r="KL18" s="65">
        <f ca="1">IF(COLUMNS($Q1:KL1)&lt;=$E$60,1,0)</f>
        <v>0</v>
      </c>
      <c r="KM18" s="65">
        <f ca="1">IF(COLUMNS($Q1:KM1)&lt;=$E$60,1,0)</f>
        <v>0</v>
      </c>
      <c r="KN18" s="65">
        <f ca="1">IF(COLUMNS($Q1:KN1)&lt;=$E$60,1,0)</f>
        <v>0</v>
      </c>
      <c r="KO18" s="65">
        <f ca="1">IF(COLUMNS($Q1:KO1)&lt;=$E$60,1,0)</f>
        <v>0</v>
      </c>
      <c r="KP18" s="65">
        <f ca="1">IF(COLUMNS($Q1:KP1)&lt;=$E$60,1,0)</f>
        <v>0</v>
      </c>
      <c r="KQ18" s="65">
        <f ca="1">IF(COLUMNS($Q1:KQ1)&lt;=$E$60,1,0)</f>
        <v>0</v>
      </c>
      <c r="KR18" s="65">
        <f ca="1">IF(COLUMNS($Q1:KR1)&lt;=$E$60,1,0)</f>
        <v>0</v>
      </c>
      <c r="KS18" s="65">
        <f ca="1">IF(COLUMNS($Q1:KS1)&lt;=$E$60,1,0)</f>
        <v>0</v>
      </c>
      <c r="KT18" s="65">
        <f ca="1">IF(COLUMNS($Q1:KT1)&lt;=$E$60,1,0)</f>
        <v>0</v>
      </c>
      <c r="KU18" s="65">
        <f ca="1">IF(COLUMNS($Q1:KU1)&lt;=$E$60,1,0)</f>
        <v>0</v>
      </c>
      <c r="KV18" s="65">
        <f ca="1">IF(COLUMNS($Q1:KV1)&lt;=$E$60,1,0)</f>
        <v>0</v>
      </c>
      <c r="KW18" s="65">
        <f ca="1">IF(COLUMNS($Q1:KW1)&lt;=$E$60,1,0)</f>
        <v>0</v>
      </c>
      <c r="KX18" s="65">
        <f ca="1">IF(COLUMNS($Q1:KX1)&lt;=$E$60,1,0)</f>
        <v>0</v>
      </c>
      <c r="KY18" s="65">
        <f ca="1">IF(COLUMNS($Q1:KY1)&lt;=$E$60,1,0)</f>
        <v>0</v>
      </c>
      <c r="KZ18" s="65">
        <f ca="1">IF(COLUMNS($Q1:KZ1)&lt;=$E$60,1,0)</f>
        <v>0</v>
      </c>
      <c r="LA18" s="65">
        <f ca="1">IF(COLUMNS($Q1:LA1)&lt;=$E$60,1,0)</f>
        <v>0</v>
      </c>
      <c r="LB18" s="65">
        <f ca="1">IF(COLUMNS($Q1:LB1)&lt;=$E$60,1,0)</f>
        <v>0</v>
      </c>
      <c r="LC18" s="65">
        <f ca="1">IF(COLUMNS($Q1:LC1)&lt;=$E$60,1,0)</f>
        <v>0</v>
      </c>
      <c r="LD18" s="65">
        <f ca="1">IF(COLUMNS($Q1:LD1)&lt;=$E$60,1,0)</f>
        <v>0</v>
      </c>
      <c r="LE18" s="65">
        <f ca="1">IF(COLUMNS($Q1:LE1)&lt;=$E$60,1,0)</f>
        <v>0</v>
      </c>
      <c r="LF18" s="65">
        <f ca="1">IF(COLUMNS($Q1:LF1)&lt;=$E$60,1,0)</f>
        <v>0</v>
      </c>
      <c r="LG18" s="65">
        <f ca="1">IF(COLUMNS($Q1:LG1)&lt;=$E$60,1,0)</f>
        <v>0</v>
      </c>
      <c r="LH18" s="65">
        <f ca="1">IF(COLUMNS($Q1:LH1)&lt;=$E$60,1,0)</f>
        <v>0</v>
      </c>
      <c r="LI18" s="65">
        <f ca="1">IF(COLUMNS($Q1:LI1)&lt;=$E$60,1,0)</f>
        <v>0</v>
      </c>
      <c r="LJ18" s="65">
        <f ca="1">IF(COLUMNS($Q1:LJ1)&lt;=$E$60,1,0)</f>
        <v>0</v>
      </c>
      <c r="LK18" s="65">
        <f ca="1">IF(COLUMNS($Q1:LK1)&lt;=$E$60,1,0)</f>
        <v>0</v>
      </c>
      <c r="LL18" s="65">
        <f ca="1">IF(COLUMNS($Q1:LL1)&lt;=$E$60,1,0)</f>
        <v>0</v>
      </c>
      <c r="LM18" s="65">
        <f ca="1">IF(COLUMNS($Q1:LM1)&lt;=$E$60,1,0)</f>
        <v>0</v>
      </c>
      <c r="LN18" s="65">
        <f ca="1">IF(COLUMNS($Q1:LN1)&lt;=$E$60,1,0)</f>
        <v>0</v>
      </c>
      <c r="LO18" s="65">
        <f ca="1">IF(COLUMNS($Q1:LO1)&lt;=$E$60,1,0)</f>
        <v>0</v>
      </c>
      <c r="LP18" s="65">
        <f ca="1">IF(COLUMNS($Q1:LP1)&lt;=$E$60,1,0)</f>
        <v>0</v>
      </c>
      <c r="LQ18" s="65">
        <f ca="1">IF(COLUMNS($Q1:LQ1)&lt;=$E$60,1,0)</f>
        <v>0</v>
      </c>
      <c r="LR18" s="65">
        <f ca="1">IF(COLUMNS($Q1:LR1)&lt;=$E$60,1,0)</f>
        <v>0</v>
      </c>
      <c r="LS18" s="65">
        <f ca="1">IF(COLUMNS($Q1:LS1)&lt;=$E$60,1,0)</f>
        <v>0</v>
      </c>
      <c r="LT18" s="65">
        <f ca="1">IF(COLUMNS($Q1:LT1)&lt;=$E$60,1,0)</f>
        <v>0</v>
      </c>
      <c r="LU18" s="65">
        <f ca="1">IF(COLUMNS($Q1:LU1)&lt;=$E$60,1,0)</f>
        <v>0</v>
      </c>
      <c r="LV18" s="65">
        <f ca="1">IF(COLUMNS($Q1:LV1)&lt;=$E$60,1,0)</f>
        <v>0</v>
      </c>
      <c r="LW18" s="65">
        <f ca="1">IF(COLUMNS($Q1:LW1)&lt;=$E$60,1,0)</f>
        <v>0</v>
      </c>
      <c r="LX18" s="65">
        <f ca="1">IF(COLUMNS($Q1:LX1)&lt;=$E$60,1,0)</f>
        <v>0</v>
      </c>
      <c r="LY18" s="65">
        <f ca="1">IF(COLUMNS($Q1:LY1)&lt;=$E$60,1,0)</f>
        <v>0</v>
      </c>
      <c r="LZ18" s="65">
        <f ca="1">IF(COLUMNS($Q1:LZ1)&lt;=$E$60,1,0)</f>
        <v>0</v>
      </c>
      <c r="MA18" s="65">
        <f ca="1">IF(COLUMNS($Q1:MA1)&lt;=$E$60,1,0)</f>
        <v>0</v>
      </c>
      <c r="MB18" s="65">
        <f ca="1">IF(COLUMNS($Q1:MB1)&lt;=$E$60,1,0)</f>
        <v>0</v>
      </c>
      <c r="MC18" s="65">
        <f ca="1">IF(COLUMNS($Q1:MC1)&lt;=$E$60,1,0)</f>
        <v>0</v>
      </c>
      <c r="MD18" s="65">
        <f ca="1">IF(COLUMNS($Q1:MD1)&lt;=$E$60,1,0)</f>
        <v>0</v>
      </c>
      <c r="ME18" s="65">
        <f ca="1">IF(COLUMNS($Q1:ME1)&lt;=$E$60,1,0)</f>
        <v>0</v>
      </c>
      <c r="MF18" s="65">
        <f ca="1">IF(COLUMNS($Q1:MF1)&lt;=$E$60,1,0)</f>
        <v>0</v>
      </c>
      <c r="MG18" s="65">
        <f ca="1">IF(COLUMNS($Q1:MG1)&lt;=$E$60,1,0)</f>
        <v>0</v>
      </c>
      <c r="MH18" s="65">
        <f ca="1">IF(COLUMNS($Q1:MH1)&lt;=$E$60,1,0)</f>
        <v>0</v>
      </c>
      <c r="MI18" s="65">
        <f ca="1">IF(COLUMNS($Q1:MI1)&lt;=$E$60,1,0)</f>
        <v>0</v>
      </c>
      <c r="MJ18" s="65">
        <f ca="1">IF(COLUMNS($Q1:MJ1)&lt;=$E$60,1,0)</f>
        <v>0</v>
      </c>
      <c r="MK18" s="65">
        <f ca="1">IF(COLUMNS($Q1:MK1)&lt;=$E$60,1,0)</f>
        <v>0</v>
      </c>
      <c r="ML18" s="65">
        <f ca="1">IF(COLUMNS($Q1:ML1)&lt;=$E$60,1,0)</f>
        <v>0</v>
      </c>
      <c r="MM18" s="65">
        <f ca="1">IF(COLUMNS($Q1:MM1)&lt;=$E$60,1,0)</f>
        <v>0</v>
      </c>
      <c r="MN18" s="65">
        <f ca="1">IF(COLUMNS($Q1:MN1)&lt;=$E$60,1,0)</f>
        <v>0</v>
      </c>
      <c r="MO18" s="65">
        <f ca="1">IF(COLUMNS($Q1:MO1)&lt;=$E$60,1,0)</f>
        <v>0</v>
      </c>
      <c r="MP18" s="65">
        <f ca="1">IF(COLUMNS($Q1:MP1)&lt;=$E$60,1,0)</f>
        <v>0</v>
      </c>
      <c r="MQ18" s="65">
        <f ca="1">IF(COLUMNS($Q1:MQ1)&lt;=$E$60,1,0)</f>
        <v>0</v>
      </c>
      <c r="MR18" s="65">
        <f ca="1">IF(COLUMNS($Q1:MR1)&lt;=$E$60,1,0)</f>
        <v>0</v>
      </c>
      <c r="MS18" s="65">
        <f ca="1">IF(COLUMNS($Q1:MS1)&lt;=$E$60,1,0)</f>
        <v>0</v>
      </c>
      <c r="MT18" s="65">
        <f ca="1">IF(COLUMNS($Q1:MT1)&lt;=$E$60,1,0)</f>
        <v>0</v>
      </c>
      <c r="MU18" s="65">
        <f ca="1">IF(COLUMNS($Q1:MU1)&lt;=$E$60,1,0)</f>
        <v>0</v>
      </c>
      <c r="MV18" s="65">
        <f ca="1">IF(COLUMNS($Q1:MV1)&lt;=$E$60,1,0)</f>
        <v>0</v>
      </c>
      <c r="MW18" s="65">
        <f ca="1">IF(COLUMNS($Q1:MW1)&lt;=$E$60,1,0)</f>
        <v>0</v>
      </c>
      <c r="MX18" s="65">
        <f ca="1">IF(COLUMNS($Q1:MX1)&lt;=$E$60,1,0)</f>
        <v>0</v>
      </c>
      <c r="MY18" s="65">
        <f ca="1">IF(COLUMNS($Q1:MY1)&lt;=$E$60,1,0)</f>
        <v>0</v>
      </c>
      <c r="MZ18" s="65">
        <f ca="1">IF(COLUMNS($Q1:MZ1)&lt;=$E$60,1,0)</f>
        <v>0</v>
      </c>
      <c r="NA18" s="65">
        <f ca="1">IF(COLUMNS($Q1:NA1)&lt;=$E$60,1,0)</f>
        <v>0</v>
      </c>
      <c r="NB18" s="65">
        <f ca="1">IF(COLUMNS($Q1:NB1)&lt;=$E$60,1,0)</f>
        <v>0</v>
      </c>
      <c r="NC18" s="65">
        <f ca="1">IF(COLUMNS($Q1:NC1)&lt;=$E$60,1,0)</f>
        <v>0</v>
      </c>
      <c r="ND18" s="65">
        <f ca="1">IF(COLUMNS($Q1:ND1)&lt;=$E$60,1,0)</f>
        <v>0</v>
      </c>
      <c r="NE18" s="65">
        <f ca="1">IF(COLUMNS($Q1:NE1)&lt;=$E$60,1,0)</f>
        <v>0</v>
      </c>
      <c r="NF18" s="65">
        <f ca="1">IF(COLUMNS($Q1:NF1)&lt;=$E$60,1,0)</f>
        <v>0</v>
      </c>
      <c r="NG18" s="65">
        <f ca="1">IF(COLUMNS($Q1:NG1)&lt;=$E$60,1,0)</f>
        <v>0</v>
      </c>
      <c r="NH18" s="65">
        <f ca="1">IF(COLUMNS($Q1:NH1)&lt;=$E$60,1,0)</f>
        <v>0</v>
      </c>
      <c r="NI18" s="65">
        <f ca="1">IF(COLUMNS($Q1:NI1)&lt;=$E$60,1,0)</f>
        <v>0</v>
      </c>
      <c r="NJ18" s="65">
        <f ca="1">IF(COLUMNS($Q1:NJ1)&lt;=$E$60,1,0)</f>
        <v>0</v>
      </c>
      <c r="NK18" s="65">
        <f ca="1">IF(COLUMNS($Q1:NK1)&lt;=$E$60,1,0)</f>
        <v>0</v>
      </c>
      <c r="NL18" s="65">
        <f ca="1">IF(COLUMNS($Q1:NL1)&lt;=$E$60,1,0)</f>
        <v>0</v>
      </c>
      <c r="NM18" s="65">
        <f ca="1">IF(COLUMNS($Q1:NM1)&lt;=$E$60,1,0)</f>
        <v>0</v>
      </c>
      <c r="NN18" s="65">
        <f ca="1">IF(COLUMNS($Q1:NN1)&lt;=$E$60,1,0)</f>
        <v>0</v>
      </c>
      <c r="NO18" s="65">
        <f ca="1">IF(COLUMNS($Q1:NO1)&lt;=$E$60,1,0)</f>
        <v>0</v>
      </c>
      <c r="NP18" s="65">
        <f ca="1">IF(COLUMNS($Q1:NP1)&lt;=$E$60,1,0)</f>
        <v>0</v>
      </c>
      <c r="NQ18" s="65">
        <f ca="1">IF(COLUMNS($Q1:NQ1)&lt;=$E$60,1,0)</f>
        <v>0</v>
      </c>
      <c r="NR18" s="65">
        <f ca="1">IF(COLUMNS($Q1:NR1)&lt;=$E$60,1,0)</f>
        <v>0</v>
      </c>
      <c r="NS18" s="65">
        <f ca="1">IF(COLUMNS($Q1:NS1)&lt;=$E$60,1,0)</f>
        <v>0</v>
      </c>
      <c r="NT18" s="65">
        <f ca="1">IF(COLUMNS($Q1:NT1)&lt;=$E$60,1,0)</f>
        <v>0</v>
      </c>
      <c r="NU18" s="65">
        <f ca="1">IF(COLUMNS($Q1:NU1)&lt;=$E$60,1,0)</f>
        <v>0</v>
      </c>
      <c r="NV18" s="65">
        <f ca="1">IF(COLUMNS($Q1:NV1)&lt;=$E$60,1,0)</f>
        <v>0</v>
      </c>
      <c r="NW18" s="65">
        <f ca="1">IF(COLUMNS($Q1:NW1)&lt;=$E$60,1,0)</f>
        <v>0</v>
      </c>
      <c r="NX18" s="65">
        <f ca="1">IF(COLUMNS($Q1:NX1)&lt;=$E$60,1,0)</f>
        <v>0</v>
      </c>
      <c r="NY18" s="65">
        <f ca="1">IF(COLUMNS($Q1:NY1)&lt;=$E$60,1,0)</f>
        <v>0</v>
      </c>
      <c r="NZ18" s="65">
        <f ca="1">IF(COLUMNS($Q1:NZ1)&lt;=$E$60,1,0)</f>
        <v>0</v>
      </c>
      <c r="OA18" s="65">
        <f ca="1">IF(COLUMNS($Q1:OA1)&lt;=$E$60,1,0)</f>
        <v>0</v>
      </c>
      <c r="OB18" s="65">
        <f ca="1">IF(COLUMNS($Q1:OB1)&lt;=$E$60,1,0)</f>
        <v>0</v>
      </c>
      <c r="OC18" s="65">
        <f ca="1">IF(COLUMNS($Q1:OC1)&lt;=$E$60,1,0)</f>
        <v>0</v>
      </c>
      <c r="OD18" s="65">
        <f ca="1">IF(COLUMNS($Q1:OD1)&lt;=$E$60,1,0)</f>
        <v>0</v>
      </c>
      <c r="OE18" s="65">
        <f ca="1">IF(COLUMNS($Q1:OE1)&lt;=$E$60,1,0)</f>
        <v>0</v>
      </c>
      <c r="OF18" s="65">
        <f ca="1">IF(COLUMNS($Q1:OF1)&lt;=$E$60,1,0)</f>
        <v>0</v>
      </c>
      <c r="OG18" s="65">
        <f ca="1">IF(COLUMNS($Q1:OG1)&lt;=$E$60,1,0)</f>
        <v>0</v>
      </c>
      <c r="OH18" s="65">
        <f ca="1">IF(COLUMNS($Q1:OH1)&lt;=$E$60,1,0)</f>
        <v>0</v>
      </c>
      <c r="OI18" s="65">
        <f ca="1">IF(COLUMNS($Q1:OI1)&lt;=$E$60,1,0)</f>
        <v>0</v>
      </c>
      <c r="OJ18" s="65">
        <f ca="1">IF(COLUMNS($Q1:OJ1)&lt;=$E$60,1,0)</f>
        <v>0</v>
      </c>
      <c r="OK18" s="65">
        <f ca="1">IF(COLUMNS($Q1:OK1)&lt;=$E$60,1,0)</f>
        <v>0</v>
      </c>
      <c r="OL18" s="65">
        <f ca="1">IF(COLUMNS($Q1:OL1)&lt;=$E$60,1,0)</f>
        <v>0</v>
      </c>
      <c r="OM18" s="65">
        <f ca="1">IF(COLUMNS($Q1:OM1)&lt;=$E$60,1,0)</f>
        <v>0</v>
      </c>
      <c r="ON18" s="65">
        <f ca="1">IF(COLUMNS($Q1:ON1)&lt;=$E$60,1,0)</f>
        <v>0</v>
      </c>
      <c r="OO18" s="65">
        <f ca="1">IF(COLUMNS($Q1:OO1)&lt;=$E$60,1,0)</f>
        <v>0</v>
      </c>
      <c r="OP18" s="65">
        <f ca="1">IF(COLUMNS($Q1:OP1)&lt;=$E$60,1,0)</f>
        <v>0</v>
      </c>
      <c r="OQ18" s="65">
        <f ca="1">IF(COLUMNS($Q1:OQ1)&lt;=$E$60,1,0)</f>
        <v>0</v>
      </c>
      <c r="OT18" s="17">
        <f ca="1">IF(COLUMNS($OT1:OT1)&lt;=$E$60/12,1,0)</f>
        <v>1</v>
      </c>
      <c r="OU18" s="17">
        <f ca="1">IF(COLUMNS($OT1:OU1)&lt;=$E$60/12,1,0)</f>
        <v>1</v>
      </c>
      <c r="OV18" s="17">
        <f ca="1">IF(COLUMNS($OT1:OV1)&lt;=$E$60/12,1,0)</f>
        <v>1</v>
      </c>
      <c r="OW18" s="17">
        <f ca="1">IF(COLUMNS($OT1:OW1)&lt;=$E$60/12,1,0)</f>
        <v>1</v>
      </c>
      <c r="OX18" s="17">
        <f ca="1">IF(COLUMNS($OT1:OX1)&lt;=$E$60/12,1,0)</f>
        <v>1</v>
      </c>
      <c r="OY18" s="17">
        <f ca="1">IF(COLUMNS($OT1:OY1)&lt;=$E$60/12,1,0)</f>
        <v>1</v>
      </c>
      <c r="OZ18" s="17">
        <f ca="1">IF(COLUMNS($OT1:OZ1)&lt;=$E$60/12,1,0)</f>
        <v>1</v>
      </c>
      <c r="PA18" s="17">
        <f ca="1">IF(COLUMNS($OT1:PA1)&lt;=$E$60/12,1,0)</f>
        <v>1</v>
      </c>
      <c r="PB18" s="17">
        <f ca="1">IF(COLUMNS($OT1:PB1)&lt;=$E$60/12,1,0)</f>
        <v>1</v>
      </c>
      <c r="PC18" s="17">
        <f ca="1">IF(COLUMNS($OT1:PC1)&lt;=$E$60/12,1,0)</f>
        <v>0</v>
      </c>
      <c r="PD18" s="17">
        <f ca="1">IF(COLUMNS($OT1:PD1)&lt;=$E$60/12,1,0)</f>
        <v>0</v>
      </c>
      <c r="PE18" s="17">
        <f ca="1">IF(COLUMNS($OT1:PE1)&lt;=$E$60/12,1,0)</f>
        <v>0</v>
      </c>
      <c r="PF18" s="17">
        <f ca="1">IF(COLUMNS($OT1:PF1)&lt;=$E$60/12,1,0)</f>
        <v>0</v>
      </c>
      <c r="PG18" s="17">
        <f ca="1">IF(COLUMNS($OT1:PG1)&lt;=$E$60/12,1,0)</f>
        <v>0</v>
      </c>
      <c r="PH18" s="17">
        <f ca="1">IF(COLUMNS($OT1:PH1)&lt;=$E$60/12,1,0)</f>
        <v>0</v>
      </c>
      <c r="PI18" s="17">
        <f ca="1">IF(COLUMNS($OT1:PI1)&lt;=$E$60/12,1,0)</f>
        <v>0</v>
      </c>
      <c r="PJ18" s="17">
        <f ca="1">IF(COLUMNS($OT1:PJ1)&lt;=$E$60/12,1,0)</f>
        <v>0</v>
      </c>
      <c r="PK18" s="17">
        <f ca="1">IF(COLUMNS($OT1:PK1)&lt;=$E$60/12,1,0)</f>
        <v>0</v>
      </c>
      <c r="PL18" s="17">
        <f ca="1">IF(COLUMNS($OT1:PL1)&lt;=$E$60/12,1,0)</f>
        <v>0</v>
      </c>
      <c r="PM18" s="17">
        <f ca="1">IF(COLUMNS($OT1:PM1)&lt;=$E$60/12,1,0)</f>
        <v>0</v>
      </c>
      <c r="PN18" s="17">
        <f ca="1">IF(COLUMNS($OT1:PN1)&lt;=$E$60/12,1,0)</f>
        <v>0</v>
      </c>
      <c r="PO18" s="17">
        <f ca="1">IF(COLUMNS($OT1:PO1)&lt;=$E$60/12,1,0)</f>
        <v>0</v>
      </c>
      <c r="PP18" s="17">
        <f ca="1">IF(COLUMNS($OT1:PP1)&lt;=$E$60/12,1,0)</f>
        <v>0</v>
      </c>
      <c r="PQ18" s="17">
        <f ca="1">IF(COLUMNS($OT1:PQ1)&lt;=$E$60/12,1,0)</f>
        <v>0</v>
      </c>
      <c r="PR18" s="17">
        <f ca="1">IF(COLUMNS($OT1:PR1)&lt;=$E$60/12,1,0)</f>
        <v>0</v>
      </c>
      <c r="PS18" s="17">
        <f ca="1">IF(COLUMNS($OT1:PS1)&lt;=$E$60/12,1,0)</f>
        <v>0</v>
      </c>
      <c r="PT18" s="17">
        <f ca="1">IF(COLUMNS($OT1:PT1)&lt;=$E$60/12,1,0)</f>
        <v>0</v>
      </c>
      <c r="PU18" s="17">
        <f ca="1">IF(COLUMNS($OT1:PU1)&lt;=$E$60/12,1,0)</f>
        <v>0</v>
      </c>
      <c r="PV18" s="17">
        <f ca="1">IF(COLUMNS($OT1:PV1)&lt;=$E$60/12,1,0)</f>
        <v>0</v>
      </c>
      <c r="PW18" s="17">
        <f ca="1">IF(COLUMNS($OT1:PW1)&lt;=$E$60/12,1,0)</f>
        <v>0</v>
      </c>
      <c r="PX18" s="17">
        <f ca="1">IF(COLUMNS($OT1:PX1)&lt;=$E$60/12,1,0)</f>
        <v>0</v>
      </c>
      <c r="PY18" s="17">
        <f ca="1">IF(COLUMNS($OT1:PY1)&lt;=$E$60/12,1,0)</f>
        <v>0</v>
      </c>
      <c r="PZ18" s="17">
        <f ca="1">IF(COLUMNS($OT1:PZ1)&lt;=$E$60/12,1,0)</f>
        <v>0</v>
      </c>
      <c r="QA18" s="17">
        <f ca="1">IF(COLUMNS($OT1:QA1)&lt;=$E$60/12,1,0)</f>
        <v>0</v>
      </c>
    </row>
    <row r="19" spans="2:443" thickTop="1" x14ac:dyDescent="0.3">
      <c r="E19" s="1"/>
      <c r="L19" s="14"/>
    </row>
    <row r="20" spans="2:443" ht="15" x14ac:dyDescent="0.3">
      <c r="C20" s="11" t="s">
        <v>110</v>
      </c>
      <c r="E20" s="18" t="s">
        <v>17</v>
      </c>
      <c r="F20" s="18" t="s">
        <v>8</v>
      </c>
      <c r="G20" s="11"/>
      <c r="H20" s="18" t="s">
        <v>56</v>
      </c>
      <c r="I20" s="18" t="s">
        <v>21</v>
      </c>
      <c r="J20" s="18" t="s">
        <v>58</v>
      </c>
      <c r="K20" s="11"/>
      <c r="L20" s="14"/>
      <c r="M20" s="14" t="s">
        <v>65</v>
      </c>
      <c r="O20" s="17"/>
      <c r="Q20" s="17">
        <f ca="1">I31-I33</f>
        <v>293971.89264426165</v>
      </c>
      <c r="R20" s="17">
        <f t="shared" ref="R20:CC20" ca="1" si="37">IF(Q20-$I33&lt;0,0,Q20-$I33)</f>
        <v>290592.90537248855</v>
      </c>
      <c r="S20" s="17">
        <f t="shared" ca="1" si="37"/>
        <v>287213.91810071544</v>
      </c>
      <c r="T20" s="17">
        <f t="shared" ca="1" si="37"/>
        <v>283834.93082894234</v>
      </c>
      <c r="U20" s="17">
        <f t="shared" ca="1" si="37"/>
        <v>280455.94355716923</v>
      </c>
      <c r="V20" s="17">
        <f t="shared" ca="1" si="37"/>
        <v>277076.95628539613</v>
      </c>
      <c r="W20" s="17">
        <f t="shared" ca="1" si="37"/>
        <v>273697.96901362302</v>
      </c>
      <c r="X20" s="17">
        <f t="shared" ca="1" si="37"/>
        <v>270318.98174184992</v>
      </c>
      <c r="Y20" s="17">
        <f t="shared" ca="1" si="37"/>
        <v>266939.99447007681</v>
      </c>
      <c r="Z20" s="17">
        <f t="shared" ca="1" si="37"/>
        <v>263561.00719830371</v>
      </c>
      <c r="AA20" s="17">
        <f t="shared" ca="1" si="37"/>
        <v>260182.01992653057</v>
      </c>
      <c r="AB20" s="17">
        <f t="shared" ca="1" si="37"/>
        <v>256803.03265475744</v>
      </c>
      <c r="AC20" s="17">
        <f t="shared" ca="1" si="37"/>
        <v>253424.0453829843</v>
      </c>
      <c r="AD20" s="17">
        <f t="shared" ca="1" si="37"/>
        <v>250045.05811121117</v>
      </c>
      <c r="AE20" s="17">
        <f t="shared" ca="1" si="37"/>
        <v>246666.07083943803</v>
      </c>
      <c r="AF20" s="17">
        <f t="shared" ca="1" si="37"/>
        <v>243287.0835676649</v>
      </c>
      <c r="AG20" s="17">
        <f t="shared" ca="1" si="37"/>
        <v>239908.09629589177</v>
      </c>
      <c r="AH20" s="17">
        <f t="shared" ca="1" si="37"/>
        <v>236529.10902411863</v>
      </c>
      <c r="AI20" s="17">
        <f t="shared" ca="1" si="37"/>
        <v>233150.1217523455</v>
      </c>
      <c r="AJ20" s="17">
        <f t="shared" ca="1" si="37"/>
        <v>229771.13448057236</v>
      </c>
      <c r="AK20" s="17">
        <f t="shared" ca="1" si="37"/>
        <v>226392.14720879923</v>
      </c>
      <c r="AL20" s="17">
        <f t="shared" ca="1" si="37"/>
        <v>223013.1599370261</v>
      </c>
      <c r="AM20" s="17">
        <f t="shared" ca="1" si="37"/>
        <v>219634.17266525296</v>
      </c>
      <c r="AN20" s="17">
        <f t="shared" ca="1" si="37"/>
        <v>216255.18539347983</v>
      </c>
      <c r="AO20" s="17">
        <f t="shared" ca="1" si="37"/>
        <v>212876.19812170669</v>
      </c>
      <c r="AP20" s="17">
        <f t="shared" ca="1" si="37"/>
        <v>209497.21084993356</v>
      </c>
      <c r="AQ20" s="17">
        <f t="shared" ca="1" si="37"/>
        <v>206118.22357816042</v>
      </c>
      <c r="AR20" s="17">
        <f t="shared" ca="1" si="37"/>
        <v>202739.23630638729</v>
      </c>
      <c r="AS20" s="17">
        <f t="shared" ca="1" si="37"/>
        <v>199360.24903461416</v>
      </c>
      <c r="AT20" s="17">
        <f t="shared" ca="1" si="37"/>
        <v>195981.26176284102</v>
      </c>
      <c r="AU20" s="17">
        <f t="shared" ca="1" si="37"/>
        <v>192602.27449106789</v>
      </c>
      <c r="AV20" s="17">
        <f t="shared" ca="1" si="37"/>
        <v>189223.28721929475</v>
      </c>
      <c r="AW20" s="17">
        <f t="shared" ca="1" si="37"/>
        <v>185844.29994752162</v>
      </c>
      <c r="AX20" s="17">
        <f t="shared" ca="1" si="37"/>
        <v>182465.31267574849</v>
      </c>
      <c r="AY20" s="17">
        <f t="shared" ca="1" si="37"/>
        <v>179086.32540397535</v>
      </c>
      <c r="AZ20" s="17">
        <f t="shared" ca="1" si="37"/>
        <v>175707.33813220222</v>
      </c>
      <c r="BA20" s="17">
        <f t="shared" ca="1" si="37"/>
        <v>172328.35086042908</v>
      </c>
      <c r="BB20" s="17">
        <f t="shared" ca="1" si="37"/>
        <v>168949.36358865595</v>
      </c>
      <c r="BC20" s="17">
        <f t="shared" ca="1" si="37"/>
        <v>165570.37631688282</v>
      </c>
      <c r="BD20" s="17">
        <f t="shared" ca="1" si="37"/>
        <v>162191.38904510968</v>
      </c>
      <c r="BE20" s="17">
        <f t="shared" ca="1" si="37"/>
        <v>158812.40177333655</v>
      </c>
      <c r="BF20" s="17">
        <f t="shared" ca="1" si="37"/>
        <v>155433.41450156341</v>
      </c>
      <c r="BG20" s="17">
        <f t="shared" ca="1" si="37"/>
        <v>152054.42722979028</v>
      </c>
      <c r="BH20" s="17">
        <f t="shared" ca="1" si="37"/>
        <v>148675.43995801714</v>
      </c>
      <c r="BI20" s="17">
        <f t="shared" ca="1" si="37"/>
        <v>145296.45268624401</v>
      </c>
      <c r="BJ20" s="17">
        <f t="shared" ca="1" si="37"/>
        <v>141917.46541447088</v>
      </c>
      <c r="BK20" s="17">
        <f t="shared" ca="1" si="37"/>
        <v>138538.47814269774</v>
      </c>
      <c r="BL20" s="17">
        <f t="shared" ca="1" si="37"/>
        <v>135159.49087092461</v>
      </c>
      <c r="BM20" s="17">
        <f t="shared" ca="1" si="37"/>
        <v>131780.50359915147</v>
      </c>
      <c r="BN20" s="17">
        <f t="shared" ca="1" si="37"/>
        <v>128401.51632737835</v>
      </c>
      <c r="BO20" s="17">
        <f t="shared" ca="1" si="37"/>
        <v>125022.52905560524</v>
      </c>
      <c r="BP20" s="17">
        <f t="shared" ca="1" si="37"/>
        <v>121643.54178383212</v>
      </c>
      <c r="BQ20" s="17">
        <f t="shared" ca="1" si="37"/>
        <v>118264.554512059</v>
      </c>
      <c r="BR20" s="17">
        <f t="shared" ca="1" si="37"/>
        <v>114885.56724028588</v>
      </c>
      <c r="BS20" s="17">
        <f t="shared" ca="1" si="37"/>
        <v>111506.57996851276</v>
      </c>
      <c r="BT20" s="17">
        <f t="shared" ca="1" si="37"/>
        <v>108127.59269673964</v>
      </c>
      <c r="BU20" s="17">
        <f t="shared" ca="1" si="37"/>
        <v>104748.60542496652</v>
      </c>
      <c r="BV20" s="17">
        <f t="shared" ca="1" si="37"/>
        <v>101369.6181531934</v>
      </c>
      <c r="BW20" s="17">
        <f t="shared" ca="1" si="37"/>
        <v>97990.630881420278</v>
      </c>
      <c r="BX20" s="17">
        <f t="shared" ca="1" si="37"/>
        <v>94611.643609647159</v>
      </c>
      <c r="BY20" s="17">
        <f t="shared" ca="1" si="37"/>
        <v>91232.656337874039</v>
      </c>
      <c r="BZ20" s="17">
        <f t="shared" ca="1" si="37"/>
        <v>87853.66906610092</v>
      </c>
      <c r="CA20" s="17">
        <f t="shared" ca="1" si="37"/>
        <v>84474.6817943278</v>
      </c>
      <c r="CB20" s="17">
        <f t="shared" ca="1" si="37"/>
        <v>81095.694522554681</v>
      </c>
      <c r="CC20" s="17">
        <f t="shared" ca="1" si="37"/>
        <v>77716.707250781561</v>
      </c>
      <c r="CD20" s="17">
        <f t="shared" ref="CD20:EO20" ca="1" si="38">IF(CC20-$I33&lt;0,0,CC20-$I33)</f>
        <v>74337.719979008441</v>
      </c>
      <c r="CE20" s="17">
        <f t="shared" ca="1" si="38"/>
        <v>70958.732707235322</v>
      </c>
      <c r="CF20" s="17">
        <f t="shared" ca="1" si="38"/>
        <v>67579.745435462202</v>
      </c>
      <c r="CG20" s="17">
        <f t="shared" ca="1" si="38"/>
        <v>64200.758163689083</v>
      </c>
      <c r="CH20" s="17">
        <f t="shared" ca="1" si="38"/>
        <v>60821.770891915963</v>
      </c>
      <c r="CI20" s="17">
        <f t="shared" ca="1" si="38"/>
        <v>57442.783620142844</v>
      </c>
      <c r="CJ20" s="17">
        <f t="shared" ca="1" si="38"/>
        <v>54063.796348369724</v>
      </c>
      <c r="CK20" s="17">
        <f t="shared" ca="1" si="38"/>
        <v>50684.809076596604</v>
      </c>
      <c r="CL20" s="17">
        <f t="shared" ca="1" si="38"/>
        <v>47305.821804823485</v>
      </c>
      <c r="CM20" s="17">
        <f t="shared" ca="1" si="38"/>
        <v>43926.834533050365</v>
      </c>
      <c r="CN20" s="17">
        <f t="shared" ca="1" si="38"/>
        <v>40547.847261277246</v>
      </c>
      <c r="CO20" s="17">
        <f t="shared" ca="1" si="38"/>
        <v>37168.859989504126</v>
      </c>
      <c r="CP20" s="17">
        <f t="shared" ca="1" si="38"/>
        <v>33789.872717731007</v>
      </c>
      <c r="CQ20" s="17">
        <f t="shared" ca="1" si="38"/>
        <v>30410.885445957883</v>
      </c>
      <c r="CR20" s="17">
        <f t="shared" ca="1" si="38"/>
        <v>27031.89817418476</v>
      </c>
      <c r="CS20" s="17">
        <f t="shared" ca="1" si="38"/>
        <v>23652.910902411637</v>
      </c>
      <c r="CT20" s="17">
        <f t="shared" ca="1" si="38"/>
        <v>20273.923630638514</v>
      </c>
      <c r="CU20" s="17">
        <f t="shared" ca="1" si="38"/>
        <v>16894.936358865391</v>
      </c>
      <c r="CV20" s="17">
        <f t="shared" ca="1" si="38"/>
        <v>13515.949087092267</v>
      </c>
      <c r="CW20" s="17">
        <f t="shared" ca="1" si="38"/>
        <v>10136.961815319144</v>
      </c>
      <c r="CX20" s="17">
        <f t="shared" ca="1" si="38"/>
        <v>6757.9745435460218</v>
      </c>
      <c r="CY20" s="17">
        <f t="shared" ca="1" si="38"/>
        <v>3378.9872717728995</v>
      </c>
      <c r="CZ20" s="17">
        <f t="shared" ca="1" si="38"/>
        <v>0</v>
      </c>
      <c r="DA20" s="17">
        <f t="shared" ca="1" si="38"/>
        <v>0</v>
      </c>
      <c r="DB20" s="17">
        <f t="shared" ca="1" si="38"/>
        <v>0</v>
      </c>
      <c r="DC20" s="17">
        <f t="shared" ca="1" si="38"/>
        <v>0</v>
      </c>
      <c r="DD20" s="17">
        <f t="shared" ca="1" si="38"/>
        <v>0</v>
      </c>
      <c r="DE20" s="17">
        <f t="shared" ca="1" si="38"/>
        <v>0</v>
      </c>
      <c r="DF20" s="17">
        <f t="shared" ca="1" si="38"/>
        <v>0</v>
      </c>
      <c r="DG20" s="17">
        <f t="shared" ca="1" si="38"/>
        <v>0</v>
      </c>
      <c r="DH20" s="17">
        <f t="shared" ca="1" si="38"/>
        <v>0</v>
      </c>
      <c r="DI20" s="17">
        <f t="shared" ca="1" si="38"/>
        <v>0</v>
      </c>
      <c r="DJ20" s="17">
        <f t="shared" ca="1" si="38"/>
        <v>0</v>
      </c>
      <c r="DK20" s="17">
        <f t="shared" ca="1" si="38"/>
        <v>0</v>
      </c>
      <c r="DL20" s="17">
        <f t="shared" ca="1" si="38"/>
        <v>0</v>
      </c>
      <c r="DM20" s="17">
        <f t="shared" ca="1" si="38"/>
        <v>0</v>
      </c>
      <c r="DN20" s="17">
        <f t="shared" ca="1" si="38"/>
        <v>0</v>
      </c>
      <c r="DO20" s="17">
        <f t="shared" ca="1" si="38"/>
        <v>0</v>
      </c>
      <c r="DP20" s="17">
        <f t="shared" ca="1" si="38"/>
        <v>0</v>
      </c>
      <c r="DQ20" s="17">
        <f t="shared" ca="1" si="38"/>
        <v>0</v>
      </c>
      <c r="DR20" s="17">
        <f t="shared" ca="1" si="38"/>
        <v>0</v>
      </c>
      <c r="DS20" s="17">
        <f t="shared" ca="1" si="38"/>
        <v>0</v>
      </c>
      <c r="DT20" s="17">
        <f t="shared" ca="1" si="38"/>
        <v>0</v>
      </c>
      <c r="DU20" s="17">
        <f t="shared" ca="1" si="38"/>
        <v>0</v>
      </c>
      <c r="DV20" s="17">
        <f t="shared" ca="1" si="38"/>
        <v>0</v>
      </c>
      <c r="DW20" s="17">
        <f t="shared" ca="1" si="38"/>
        <v>0</v>
      </c>
      <c r="DX20" s="17">
        <f t="shared" ca="1" si="38"/>
        <v>0</v>
      </c>
      <c r="DY20" s="17">
        <f t="shared" ca="1" si="38"/>
        <v>0</v>
      </c>
      <c r="DZ20" s="17">
        <f t="shared" ca="1" si="38"/>
        <v>0</v>
      </c>
      <c r="EA20" s="17">
        <f t="shared" ca="1" si="38"/>
        <v>0</v>
      </c>
      <c r="EB20" s="17">
        <f t="shared" ca="1" si="38"/>
        <v>0</v>
      </c>
      <c r="EC20" s="17">
        <f t="shared" ca="1" si="38"/>
        <v>0</v>
      </c>
      <c r="ED20" s="17">
        <f t="shared" ca="1" si="38"/>
        <v>0</v>
      </c>
      <c r="EE20" s="17">
        <f t="shared" ca="1" si="38"/>
        <v>0</v>
      </c>
      <c r="EF20" s="17">
        <f t="shared" ca="1" si="38"/>
        <v>0</v>
      </c>
      <c r="EG20" s="17">
        <f t="shared" ca="1" si="38"/>
        <v>0</v>
      </c>
      <c r="EH20" s="17">
        <f t="shared" ca="1" si="38"/>
        <v>0</v>
      </c>
      <c r="EI20" s="17">
        <f t="shared" ca="1" si="38"/>
        <v>0</v>
      </c>
      <c r="EJ20" s="17">
        <f t="shared" ca="1" si="38"/>
        <v>0</v>
      </c>
      <c r="EK20" s="17">
        <f t="shared" ca="1" si="38"/>
        <v>0</v>
      </c>
      <c r="EL20" s="17">
        <f t="shared" ca="1" si="38"/>
        <v>0</v>
      </c>
      <c r="EM20" s="17">
        <f t="shared" ca="1" si="38"/>
        <v>0</v>
      </c>
      <c r="EN20" s="17">
        <f t="shared" ca="1" si="38"/>
        <v>0</v>
      </c>
      <c r="EO20" s="17">
        <f t="shared" ca="1" si="38"/>
        <v>0</v>
      </c>
      <c r="EP20" s="17">
        <f t="shared" ref="EP20:HA20" ca="1" si="39">IF(EO20-$I33&lt;0,0,EO20-$I33)</f>
        <v>0</v>
      </c>
      <c r="EQ20" s="17">
        <f t="shared" ca="1" si="39"/>
        <v>0</v>
      </c>
      <c r="ER20" s="17">
        <f t="shared" ca="1" si="39"/>
        <v>0</v>
      </c>
      <c r="ES20" s="17">
        <f t="shared" ca="1" si="39"/>
        <v>0</v>
      </c>
      <c r="ET20" s="17">
        <f t="shared" ca="1" si="39"/>
        <v>0</v>
      </c>
      <c r="EU20" s="17">
        <f t="shared" ca="1" si="39"/>
        <v>0</v>
      </c>
      <c r="EV20" s="17">
        <f t="shared" ca="1" si="39"/>
        <v>0</v>
      </c>
      <c r="EW20" s="17">
        <f t="shared" ca="1" si="39"/>
        <v>0</v>
      </c>
      <c r="EX20" s="17">
        <f t="shared" ca="1" si="39"/>
        <v>0</v>
      </c>
      <c r="EY20" s="17">
        <f t="shared" ca="1" si="39"/>
        <v>0</v>
      </c>
      <c r="EZ20" s="17">
        <f t="shared" ca="1" si="39"/>
        <v>0</v>
      </c>
      <c r="FA20" s="17">
        <f t="shared" ca="1" si="39"/>
        <v>0</v>
      </c>
      <c r="FB20" s="17">
        <f t="shared" ca="1" si="39"/>
        <v>0</v>
      </c>
      <c r="FC20" s="17">
        <f t="shared" ca="1" si="39"/>
        <v>0</v>
      </c>
      <c r="FD20" s="17">
        <f t="shared" ca="1" si="39"/>
        <v>0</v>
      </c>
      <c r="FE20" s="17">
        <f t="shared" ca="1" si="39"/>
        <v>0</v>
      </c>
      <c r="FF20" s="17">
        <f t="shared" ca="1" si="39"/>
        <v>0</v>
      </c>
      <c r="FG20" s="17">
        <f t="shared" ca="1" si="39"/>
        <v>0</v>
      </c>
      <c r="FH20" s="17">
        <f t="shared" ca="1" si="39"/>
        <v>0</v>
      </c>
      <c r="FI20" s="17">
        <f t="shared" ca="1" si="39"/>
        <v>0</v>
      </c>
      <c r="FJ20" s="17">
        <f t="shared" ca="1" si="39"/>
        <v>0</v>
      </c>
      <c r="FK20" s="17">
        <f t="shared" ca="1" si="39"/>
        <v>0</v>
      </c>
      <c r="FL20" s="17">
        <f t="shared" ca="1" si="39"/>
        <v>0</v>
      </c>
      <c r="FM20" s="17">
        <f t="shared" ca="1" si="39"/>
        <v>0</v>
      </c>
      <c r="FN20" s="17">
        <f t="shared" ca="1" si="39"/>
        <v>0</v>
      </c>
      <c r="FO20" s="17">
        <f t="shared" ca="1" si="39"/>
        <v>0</v>
      </c>
      <c r="FP20" s="17">
        <f t="shared" ca="1" si="39"/>
        <v>0</v>
      </c>
      <c r="FQ20" s="17">
        <f t="shared" ca="1" si="39"/>
        <v>0</v>
      </c>
      <c r="FR20" s="17">
        <f t="shared" ca="1" si="39"/>
        <v>0</v>
      </c>
      <c r="FS20" s="17">
        <f t="shared" ca="1" si="39"/>
        <v>0</v>
      </c>
      <c r="FT20" s="17">
        <f t="shared" ca="1" si="39"/>
        <v>0</v>
      </c>
      <c r="FU20" s="17">
        <f t="shared" ca="1" si="39"/>
        <v>0</v>
      </c>
      <c r="FV20" s="17">
        <f t="shared" ca="1" si="39"/>
        <v>0</v>
      </c>
      <c r="FW20" s="17">
        <f t="shared" ca="1" si="39"/>
        <v>0</v>
      </c>
      <c r="FX20" s="17">
        <f t="shared" ca="1" si="39"/>
        <v>0</v>
      </c>
      <c r="FY20" s="17">
        <f t="shared" ca="1" si="39"/>
        <v>0</v>
      </c>
      <c r="FZ20" s="17">
        <f t="shared" ca="1" si="39"/>
        <v>0</v>
      </c>
      <c r="GA20" s="17">
        <f t="shared" ca="1" si="39"/>
        <v>0</v>
      </c>
      <c r="GB20" s="17">
        <f t="shared" ca="1" si="39"/>
        <v>0</v>
      </c>
      <c r="GC20" s="17">
        <f t="shared" ca="1" si="39"/>
        <v>0</v>
      </c>
      <c r="GD20" s="17">
        <f t="shared" ca="1" si="39"/>
        <v>0</v>
      </c>
      <c r="GE20" s="17">
        <f t="shared" ca="1" si="39"/>
        <v>0</v>
      </c>
      <c r="GF20" s="17">
        <f t="shared" ca="1" si="39"/>
        <v>0</v>
      </c>
      <c r="GG20" s="17">
        <f t="shared" ca="1" si="39"/>
        <v>0</v>
      </c>
      <c r="GH20" s="17">
        <f t="shared" ca="1" si="39"/>
        <v>0</v>
      </c>
      <c r="GI20" s="17">
        <f t="shared" ca="1" si="39"/>
        <v>0</v>
      </c>
      <c r="GJ20" s="17">
        <f t="shared" ca="1" si="39"/>
        <v>0</v>
      </c>
      <c r="GK20" s="17">
        <f t="shared" ca="1" si="39"/>
        <v>0</v>
      </c>
      <c r="GL20" s="17">
        <f t="shared" ca="1" si="39"/>
        <v>0</v>
      </c>
      <c r="GM20" s="17">
        <f t="shared" ca="1" si="39"/>
        <v>0</v>
      </c>
      <c r="GN20" s="17">
        <f t="shared" ca="1" si="39"/>
        <v>0</v>
      </c>
      <c r="GO20" s="17">
        <f t="shared" ca="1" si="39"/>
        <v>0</v>
      </c>
      <c r="GP20" s="17">
        <f t="shared" ca="1" si="39"/>
        <v>0</v>
      </c>
      <c r="GQ20" s="17">
        <f t="shared" ca="1" si="39"/>
        <v>0</v>
      </c>
      <c r="GR20" s="17">
        <f t="shared" ca="1" si="39"/>
        <v>0</v>
      </c>
      <c r="GS20" s="17">
        <f t="shared" ca="1" si="39"/>
        <v>0</v>
      </c>
      <c r="GT20" s="17">
        <f t="shared" ca="1" si="39"/>
        <v>0</v>
      </c>
      <c r="GU20" s="17">
        <f t="shared" ca="1" si="39"/>
        <v>0</v>
      </c>
      <c r="GV20" s="17">
        <f t="shared" ca="1" si="39"/>
        <v>0</v>
      </c>
      <c r="GW20" s="17">
        <f t="shared" ca="1" si="39"/>
        <v>0</v>
      </c>
      <c r="GX20" s="17">
        <f t="shared" ca="1" si="39"/>
        <v>0</v>
      </c>
      <c r="GY20" s="17">
        <f t="shared" ca="1" si="39"/>
        <v>0</v>
      </c>
      <c r="GZ20" s="17">
        <f t="shared" ca="1" si="39"/>
        <v>0</v>
      </c>
      <c r="HA20" s="17">
        <f t="shared" ca="1" si="39"/>
        <v>0</v>
      </c>
      <c r="HB20" s="17">
        <f t="shared" ref="HB20:JM20" ca="1" si="40">IF(HA20-$I33&lt;0,0,HA20-$I33)</f>
        <v>0</v>
      </c>
      <c r="HC20" s="17">
        <f t="shared" ca="1" si="40"/>
        <v>0</v>
      </c>
      <c r="HD20" s="17">
        <f t="shared" ca="1" si="40"/>
        <v>0</v>
      </c>
      <c r="HE20" s="17">
        <f t="shared" ca="1" si="40"/>
        <v>0</v>
      </c>
      <c r="HF20" s="17">
        <f t="shared" ca="1" si="40"/>
        <v>0</v>
      </c>
      <c r="HG20" s="17">
        <f t="shared" ca="1" si="40"/>
        <v>0</v>
      </c>
      <c r="HH20" s="17">
        <f t="shared" ca="1" si="40"/>
        <v>0</v>
      </c>
      <c r="HI20" s="17">
        <f t="shared" ca="1" si="40"/>
        <v>0</v>
      </c>
      <c r="HJ20" s="17">
        <f t="shared" ca="1" si="40"/>
        <v>0</v>
      </c>
      <c r="HK20" s="17">
        <f t="shared" ca="1" si="40"/>
        <v>0</v>
      </c>
      <c r="HL20" s="17">
        <f t="shared" ca="1" si="40"/>
        <v>0</v>
      </c>
      <c r="HM20" s="17">
        <f t="shared" ca="1" si="40"/>
        <v>0</v>
      </c>
      <c r="HN20" s="17">
        <f t="shared" ca="1" si="40"/>
        <v>0</v>
      </c>
      <c r="HO20" s="17">
        <f t="shared" ca="1" si="40"/>
        <v>0</v>
      </c>
      <c r="HP20" s="17">
        <f t="shared" ca="1" si="40"/>
        <v>0</v>
      </c>
      <c r="HQ20" s="17">
        <f t="shared" ca="1" si="40"/>
        <v>0</v>
      </c>
      <c r="HR20" s="17">
        <f t="shared" ca="1" si="40"/>
        <v>0</v>
      </c>
      <c r="HS20" s="17">
        <f t="shared" ca="1" si="40"/>
        <v>0</v>
      </c>
      <c r="HT20" s="17">
        <f t="shared" ca="1" si="40"/>
        <v>0</v>
      </c>
      <c r="HU20" s="17">
        <f t="shared" ca="1" si="40"/>
        <v>0</v>
      </c>
      <c r="HV20" s="17">
        <f t="shared" ca="1" si="40"/>
        <v>0</v>
      </c>
      <c r="HW20" s="17">
        <f t="shared" ca="1" si="40"/>
        <v>0</v>
      </c>
      <c r="HX20" s="17">
        <f t="shared" ca="1" si="40"/>
        <v>0</v>
      </c>
      <c r="HY20" s="17">
        <f t="shared" ca="1" si="40"/>
        <v>0</v>
      </c>
      <c r="HZ20" s="17">
        <f t="shared" ca="1" si="40"/>
        <v>0</v>
      </c>
      <c r="IA20" s="17">
        <f t="shared" ca="1" si="40"/>
        <v>0</v>
      </c>
      <c r="IB20" s="17">
        <f t="shared" ca="1" si="40"/>
        <v>0</v>
      </c>
      <c r="IC20" s="17">
        <f t="shared" ca="1" si="40"/>
        <v>0</v>
      </c>
      <c r="ID20" s="17">
        <f t="shared" ca="1" si="40"/>
        <v>0</v>
      </c>
      <c r="IE20" s="17">
        <f t="shared" ca="1" si="40"/>
        <v>0</v>
      </c>
      <c r="IF20" s="17">
        <f t="shared" ca="1" si="40"/>
        <v>0</v>
      </c>
      <c r="IG20" s="17">
        <f t="shared" ca="1" si="40"/>
        <v>0</v>
      </c>
      <c r="IH20" s="17">
        <f t="shared" ca="1" si="40"/>
        <v>0</v>
      </c>
      <c r="II20" s="17">
        <f t="shared" ca="1" si="40"/>
        <v>0</v>
      </c>
      <c r="IJ20" s="17">
        <f t="shared" ca="1" si="40"/>
        <v>0</v>
      </c>
      <c r="IK20" s="17">
        <f t="shared" ca="1" si="40"/>
        <v>0</v>
      </c>
      <c r="IL20" s="17">
        <f t="shared" ca="1" si="40"/>
        <v>0</v>
      </c>
      <c r="IM20" s="17">
        <f t="shared" ca="1" si="40"/>
        <v>0</v>
      </c>
      <c r="IN20" s="17">
        <f t="shared" ca="1" si="40"/>
        <v>0</v>
      </c>
      <c r="IO20" s="17">
        <f t="shared" ca="1" si="40"/>
        <v>0</v>
      </c>
      <c r="IP20" s="17">
        <f t="shared" ca="1" si="40"/>
        <v>0</v>
      </c>
      <c r="IQ20" s="17">
        <f t="shared" ca="1" si="40"/>
        <v>0</v>
      </c>
      <c r="IR20" s="17">
        <f t="shared" ca="1" si="40"/>
        <v>0</v>
      </c>
      <c r="IS20" s="17">
        <f t="shared" ca="1" si="40"/>
        <v>0</v>
      </c>
      <c r="IT20" s="17">
        <f t="shared" ca="1" si="40"/>
        <v>0</v>
      </c>
      <c r="IU20" s="17">
        <f t="shared" ca="1" si="40"/>
        <v>0</v>
      </c>
      <c r="IV20" s="17">
        <f t="shared" ca="1" si="40"/>
        <v>0</v>
      </c>
      <c r="IW20" s="17">
        <f t="shared" ca="1" si="40"/>
        <v>0</v>
      </c>
      <c r="IX20" s="17">
        <f t="shared" ca="1" si="40"/>
        <v>0</v>
      </c>
      <c r="IY20" s="17">
        <f t="shared" ca="1" si="40"/>
        <v>0</v>
      </c>
      <c r="IZ20" s="17">
        <f t="shared" ca="1" si="40"/>
        <v>0</v>
      </c>
      <c r="JA20" s="17">
        <f t="shared" ca="1" si="40"/>
        <v>0</v>
      </c>
      <c r="JB20" s="17">
        <f t="shared" ca="1" si="40"/>
        <v>0</v>
      </c>
      <c r="JC20" s="17">
        <f t="shared" ca="1" si="40"/>
        <v>0</v>
      </c>
      <c r="JD20" s="17">
        <f t="shared" ca="1" si="40"/>
        <v>0</v>
      </c>
      <c r="JE20" s="17">
        <f t="shared" ca="1" si="40"/>
        <v>0</v>
      </c>
      <c r="JF20" s="17">
        <f t="shared" ca="1" si="40"/>
        <v>0</v>
      </c>
      <c r="JG20" s="17">
        <f t="shared" ca="1" si="40"/>
        <v>0</v>
      </c>
      <c r="JH20" s="17">
        <f t="shared" ca="1" si="40"/>
        <v>0</v>
      </c>
      <c r="JI20" s="17">
        <f t="shared" ca="1" si="40"/>
        <v>0</v>
      </c>
      <c r="JJ20" s="17">
        <f t="shared" ca="1" si="40"/>
        <v>0</v>
      </c>
      <c r="JK20" s="17">
        <f t="shared" ca="1" si="40"/>
        <v>0</v>
      </c>
      <c r="JL20" s="17">
        <f t="shared" ca="1" si="40"/>
        <v>0</v>
      </c>
      <c r="JM20" s="17">
        <f t="shared" ca="1" si="40"/>
        <v>0</v>
      </c>
      <c r="JN20" s="17">
        <f t="shared" ref="JN20:LY20" ca="1" si="41">IF(JM20-$I33&lt;0,0,JM20-$I33)</f>
        <v>0</v>
      </c>
      <c r="JO20" s="17">
        <f t="shared" ca="1" si="41"/>
        <v>0</v>
      </c>
      <c r="JP20" s="17">
        <f t="shared" ca="1" si="41"/>
        <v>0</v>
      </c>
      <c r="JQ20" s="17">
        <f t="shared" ca="1" si="41"/>
        <v>0</v>
      </c>
      <c r="JR20" s="17">
        <f t="shared" ca="1" si="41"/>
        <v>0</v>
      </c>
      <c r="JS20" s="17">
        <f t="shared" ca="1" si="41"/>
        <v>0</v>
      </c>
      <c r="JT20" s="17">
        <f t="shared" ca="1" si="41"/>
        <v>0</v>
      </c>
      <c r="JU20" s="17">
        <f t="shared" ca="1" si="41"/>
        <v>0</v>
      </c>
      <c r="JV20" s="17">
        <f t="shared" ca="1" si="41"/>
        <v>0</v>
      </c>
      <c r="JW20" s="17">
        <f t="shared" ca="1" si="41"/>
        <v>0</v>
      </c>
      <c r="JX20" s="17">
        <f t="shared" ca="1" si="41"/>
        <v>0</v>
      </c>
      <c r="JY20" s="17">
        <f t="shared" ca="1" si="41"/>
        <v>0</v>
      </c>
      <c r="JZ20" s="17">
        <f t="shared" ca="1" si="41"/>
        <v>0</v>
      </c>
      <c r="KA20" s="17">
        <f t="shared" ca="1" si="41"/>
        <v>0</v>
      </c>
      <c r="KB20" s="17">
        <f t="shared" ca="1" si="41"/>
        <v>0</v>
      </c>
      <c r="KC20" s="17">
        <f t="shared" ca="1" si="41"/>
        <v>0</v>
      </c>
      <c r="KD20" s="17">
        <f t="shared" ca="1" si="41"/>
        <v>0</v>
      </c>
      <c r="KE20" s="17">
        <f t="shared" ca="1" si="41"/>
        <v>0</v>
      </c>
      <c r="KF20" s="17">
        <f t="shared" ca="1" si="41"/>
        <v>0</v>
      </c>
      <c r="KG20" s="17">
        <f t="shared" ca="1" si="41"/>
        <v>0</v>
      </c>
      <c r="KH20" s="17">
        <f t="shared" ca="1" si="41"/>
        <v>0</v>
      </c>
      <c r="KI20" s="17">
        <f t="shared" ca="1" si="41"/>
        <v>0</v>
      </c>
      <c r="KJ20" s="17">
        <f t="shared" ca="1" si="41"/>
        <v>0</v>
      </c>
      <c r="KK20" s="17">
        <f t="shared" ca="1" si="41"/>
        <v>0</v>
      </c>
      <c r="KL20" s="17">
        <f t="shared" ca="1" si="41"/>
        <v>0</v>
      </c>
      <c r="KM20" s="17">
        <f t="shared" ca="1" si="41"/>
        <v>0</v>
      </c>
      <c r="KN20" s="17">
        <f t="shared" ca="1" si="41"/>
        <v>0</v>
      </c>
      <c r="KO20" s="17">
        <f t="shared" ca="1" si="41"/>
        <v>0</v>
      </c>
      <c r="KP20" s="17">
        <f t="shared" ca="1" si="41"/>
        <v>0</v>
      </c>
      <c r="KQ20" s="17">
        <f t="shared" ca="1" si="41"/>
        <v>0</v>
      </c>
      <c r="KR20" s="17">
        <f t="shared" ca="1" si="41"/>
        <v>0</v>
      </c>
      <c r="KS20" s="17">
        <f t="shared" ca="1" si="41"/>
        <v>0</v>
      </c>
      <c r="KT20" s="17">
        <f t="shared" ca="1" si="41"/>
        <v>0</v>
      </c>
      <c r="KU20" s="17">
        <f t="shared" ca="1" si="41"/>
        <v>0</v>
      </c>
      <c r="KV20" s="17">
        <f t="shared" ca="1" si="41"/>
        <v>0</v>
      </c>
      <c r="KW20" s="17">
        <f t="shared" ca="1" si="41"/>
        <v>0</v>
      </c>
      <c r="KX20" s="17">
        <f t="shared" ca="1" si="41"/>
        <v>0</v>
      </c>
      <c r="KY20" s="17">
        <f t="shared" ca="1" si="41"/>
        <v>0</v>
      </c>
      <c r="KZ20" s="17">
        <f t="shared" ca="1" si="41"/>
        <v>0</v>
      </c>
      <c r="LA20" s="17">
        <f t="shared" ca="1" si="41"/>
        <v>0</v>
      </c>
      <c r="LB20" s="17">
        <f t="shared" ca="1" si="41"/>
        <v>0</v>
      </c>
      <c r="LC20" s="17">
        <f t="shared" ca="1" si="41"/>
        <v>0</v>
      </c>
      <c r="LD20" s="17">
        <f t="shared" ca="1" si="41"/>
        <v>0</v>
      </c>
      <c r="LE20" s="17">
        <f t="shared" ca="1" si="41"/>
        <v>0</v>
      </c>
      <c r="LF20" s="17">
        <f t="shared" ca="1" si="41"/>
        <v>0</v>
      </c>
      <c r="LG20" s="17">
        <f t="shared" ca="1" si="41"/>
        <v>0</v>
      </c>
      <c r="LH20" s="17">
        <f t="shared" ca="1" si="41"/>
        <v>0</v>
      </c>
      <c r="LI20" s="17">
        <f t="shared" ca="1" si="41"/>
        <v>0</v>
      </c>
      <c r="LJ20" s="17">
        <f t="shared" ca="1" si="41"/>
        <v>0</v>
      </c>
      <c r="LK20" s="17">
        <f t="shared" ca="1" si="41"/>
        <v>0</v>
      </c>
      <c r="LL20" s="17">
        <f t="shared" ca="1" si="41"/>
        <v>0</v>
      </c>
      <c r="LM20" s="17">
        <f t="shared" ca="1" si="41"/>
        <v>0</v>
      </c>
      <c r="LN20" s="17">
        <f t="shared" ca="1" si="41"/>
        <v>0</v>
      </c>
      <c r="LO20" s="17">
        <f t="shared" ca="1" si="41"/>
        <v>0</v>
      </c>
      <c r="LP20" s="17">
        <f t="shared" ca="1" si="41"/>
        <v>0</v>
      </c>
      <c r="LQ20" s="17">
        <f t="shared" ca="1" si="41"/>
        <v>0</v>
      </c>
      <c r="LR20" s="17">
        <f t="shared" ca="1" si="41"/>
        <v>0</v>
      </c>
      <c r="LS20" s="17">
        <f t="shared" ca="1" si="41"/>
        <v>0</v>
      </c>
      <c r="LT20" s="17">
        <f t="shared" ca="1" si="41"/>
        <v>0</v>
      </c>
      <c r="LU20" s="17">
        <f t="shared" ca="1" si="41"/>
        <v>0</v>
      </c>
      <c r="LV20" s="17">
        <f t="shared" ca="1" si="41"/>
        <v>0</v>
      </c>
      <c r="LW20" s="17">
        <f t="shared" ca="1" si="41"/>
        <v>0</v>
      </c>
      <c r="LX20" s="17">
        <f t="shared" ca="1" si="41"/>
        <v>0</v>
      </c>
      <c r="LY20" s="17">
        <f t="shared" ca="1" si="41"/>
        <v>0</v>
      </c>
      <c r="LZ20" s="17">
        <f t="shared" ref="LZ20:OK20" ca="1" si="42">IF(LY20-$I33&lt;0,0,LY20-$I33)</f>
        <v>0</v>
      </c>
      <c r="MA20" s="17">
        <f t="shared" ca="1" si="42"/>
        <v>0</v>
      </c>
      <c r="MB20" s="17">
        <f t="shared" ca="1" si="42"/>
        <v>0</v>
      </c>
      <c r="MC20" s="17">
        <f t="shared" ca="1" si="42"/>
        <v>0</v>
      </c>
      <c r="MD20" s="17">
        <f t="shared" ca="1" si="42"/>
        <v>0</v>
      </c>
      <c r="ME20" s="17">
        <f t="shared" ca="1" si="42"/>
        <v>0</v>
      </c>
      <c r="MF20" s="17">
        <f t="shared" ca="1" si="42"/>
        <v>0</v>
      </c>
      <c r="MG20" s="17">
        <f t="shared" ca="1" si="42"/>
        <v>0</v>
      </c>
      <c r="MH20" s="17">
        <f t="shared" ca="1" si="42"/>
        <v>0</v>
      </c>
      <c r="MI20" s="17">
        <f t="shared" ca="1" si="42"/>
        <v>0</v>
      </c>
      <c r="MJ20" s="17">
        <f t="shared" ca="1" si="42"/>
        <v>0</v>
      </c>
      <c r="MK20" s="17">
        <f t="shared" ca="1" si="42"/>
        <v>0</v>
      </c>
      <c r="ML20" s="17">
        <f t="shared" ca="1" si="42"/>
        <v>0</v>
      </c>
      <c r="MM20" s="17">
        <f t="shared" ca="1" si="42"/>
        <v>0</v>
      </c>
      <c r="MN20" s="17">
        <f t="shared" ca="1" si="42"/>
        <v>0</v>
      </c>
      <c r="MO20" s="17">
        <f t="shared" ca="1" si="42"/>
        <v>0</v>
      </c>
      <c r="MP20" s="17">
        <f t="shared" ca="1" si="42"/>
        <v>0</v>
      </c>
      <c r="MQ20" s="17">
        <f t="shared" ca="1" si="42"/>
        <v>0</v>
      </c>
      <c r="MR20" s="17">
        <f t="shared" ca="1" si="42"/>
        <v>0</v>
      </c>
      <c r="MS20" s="17">
        <f t="shared" ca="1" si="42"/>
        <v>0</v>
      </c>
      <c r="MT20" s="17">
        <f t="shared" ca="1" si="42"/>
        <v>0</v>
      </c>
      <c r="MU20" s="17">
        <f t="shared" ca="1" si="42"/>
        <v>0</v>
      </c>
      <c r="MV20" s="17">
        <f t="shared" ca="1" si="42"/>
        <v>0</v>
      </c>
      <c r="MW20" s="17">
        <f t="shared" ca="1" si="42"/>
        <v>0</v>
      </c>
      <c r="MX20" s="17">
        <f t="shared" ca="1" si="42"/>
        <v>0</v>
      </c>
      <c r="MY20" s="17">
        <f t="shared" ca="1" si="42"/>
        <v>0</v>
      </c>
      <c r="MZ20" s="17">
        <f t="shared" ca="1" si="42"/>
        <v>0</v>
      </c>
      <c r="NA20" s="17">
        <f t="shared" ca="1" si="42"/>
        <v>0</v>
      </c>
      <c r="NB20" s="17">
        <f t="shared" ca="1" si="42"/>
        <v>0</v>
      </c>
      <c r="NC20" s="17">
        <f t="shared" ca="1" si="42"/>
        <v>0</v>
      </c>
      <c r="ND20" s="17">
        <f t="shared" ca="1" si="42"/>
        <v>0</v>
      </c>
      <c r="NE20" s="17">
        <f t="shared" ca="1" si="42"/>
        <v>0</v>
      </c>
      <c r="NF20" s="17">
        <f t="shared" ca="1" si="42"/>
        <v>0</v>
      </c>
      <c r="NG20" s="17">
        <f t="shared" ca="1" si="42"/>
        <v>0</v>
      </c>
      <c r="NH20" s="17">
        <f t="shared" ca="1" si="42"/>
        <v>0</v>
      </c>
      <c r="NI20" s="17">
        <f t="shared" ca="1" si="42"/>
        <v>0</v>
      </c>
      <c r="NJ20" s="17">
        <f t="shared" ca="1" si="42"/>
        <v>0</v>
      </c>
      <c r="NK20" s="17">
        <f t="shared" ca="1" si="42"/>
        <v>0</v>
      </c>
      <c r="NL20" s="17">
        <f t="shared" ca="1" si="42"/>
        <v>0</v>
      </c>
      <c r="NM20" s="17">
        <f t="shared" ca="1" si="42"/>
        <v>0</v>
      </c>
      <c r="NN20" s="17">
        <f t="shared" ca="1" si="42"/>
        <v>0</v>
      </c>
      <c r="NO20" s="17">
        <f t="shared" ca="1" si="42"/>
        <v>0</v>
      </c>
      <c r="NP20" s="17">
        <f t="shared" ca="1" si="42"/>
        <v>0</v>
      </c>
      <c r="NQ20" s="17">
        <f t="shared" ca="1" si="42"/>
        <v>0</v>
      </c>
      <c r="NR20" s="17">
        <f t="shared" ca="1" si="42"/>
        <v>0</v>
      </c>
      <c r="NS20" s="17">
        <f t="shared" ca="1" si="42"/>
        <v>0</v>
      </c>
      <c r="NT20" s="17">
        <f t="shared" ca="1" si="42"/>
        <v>0</v>
      </c>
      <c r="NU20" s="17">
        <f t="shared" ca="1" si="42"/>
        <v>0</v>
      </c>
      <c r="NV20" s="17">
        <f t="shared" ca="1" si="42"/>
        <v>0</v>
      </c>
      <c r="NW20" s="17">
        <f t="shared" ca="1" si="42"/>
        <v>0</v>
      </c>
      <c r="NX20" s="17">
        <f t="shared" ca="1" si="42"/>
        <v>0</v>
      </c>
      <c r="NY20" s="17">
        <f t="shared" ca="1" si="42"/>
        <v>0</v>
      </c>
      <c r="NZ20" s="17">
        <f t="shared" ca="1" si="42"/>
        <v>0</v>
      </c>
      <c r="OA20" s="17">
        <f t="shared" ca="1" si="42"/>
        <v>0</v>
      </c>
      <c r="OB20" s="17">
        <f t="shared" ca="1" si="42"/>
        <v>0</v>
      </c>
      <c r="OC20" s="17">
        <f t="shared" ca="1" si="42"/>
        <v>0</v>
      </c>
      <c r="OD20" s="17">
        <f t="shared" ca="1" si="42"/>
        <v>0</v>
      </c>
      <c r="OE20" s="17">
        <f t="shared" ca="1" si="42"/>
        <v>0</v>
      </c>
      <c r="OF20" s="17">
        <f t="shared" ca="1" si="42"/>
        <v>0</v>
      </c>
      <c r="OG20" s="17">
        <f t="shared" ca="1" si="42"/>
        <v>0</v>
      </c>
      <c r="OH20" s="17">
        <f t="shared" ca="1" si="42"/>
        <v>0</v>
      </c>
      <c r="OI20" s="17">
        <f t="shared" ca="1" si="42"/>
        <v>0</v>
      </c>
      <c r="OJ20" s="17">
        <f t="shared" ca="1" si="42"/>
        <v>0</v>
      </c>
      <c r="OK20" s="17">
        <f t="shared" ca="1" si="42"/>
        <v>0</v>
      </c>
      <c r="OL20" s="17">
        <f t="shared" ref="OL20:OQ20" ca="1" si="43">IF(OK20-$I33&lt;0,0,OK20-$I33)</f>
        <v>0</v>
      </c>
      <c r="OM20" s="17">
        <f t="shared" ca="1" si="43"/>
        <v>0</v>
      </c>
      <c r="ON20" s="17">
        <f t="shared" ca="1" si="43"/>
        <v>0</v>
      </c>
      <c r="OO20" s="17">
        <f t="shared" ca="1" si="43"/>
        <v>0</v>
      </c>
      <c r="OP20" s="17">
        <f t="shared" ca="1" si="43"/>
        <v>0</v>
      </c>
      <c r="OQ20" s="17">
        <f t="shared" ca="1" si="43"/>
        <v>0</v>
      </c>
      <c r="OT20" s="17">
        <v>0</v>
      </c>
      <c r="OU20" s="17">
        <v>0</v>
      </c>
      <c r="OV20" s="17">
        <v>0</v>
      </c>
      <c r="OW20" s="17">
        <v>0</v>
      </c>
      <c r="OX20" s="17">
        <v>0</v>
      </c>
      <c r="OY20" s="17">
        <v>0</v>
      </c>
      <c r="OZ20" s="17">
        <v>0</v>
      </c>
      <c r="PA20" s="17">
        <v>0</v>
      </c>
      <c r="PB20" s="17">
        <v>0</v>
      </c>
      <c r="PC20" s="17">
        <v>0</v>
      </c>
      <c r="PD20" s="17">
        <v>0</v>
      </c>
      <c r="PE20" s="17">
        <v>0</v>
      </c>
      <c r="PF20" s="17">
        <v>0</v>
      </c>
      <c r="PG20" s="17">
        <v>0</v>
      </c>
      <c r="PH20" s="17">
        <v>0</v>
      </c>
      <c r="PI20" s="17">
        <v>0</v>
      </c>
      <c r="PJ20" s="17">
        <v>0</v>
      </c>
      <c r="PK20" s="17">
        <v>0</v>
      </c>
      <c r="PL20" s="17">
        <v>0</v>
      </c>
      <c r="PM20" s="17">
        <v>0</v>
      </c>
      <c r="PN20" s="17">
        <v>0</v>
      </c>
      <c r="PO20" s="17">
        <v>0</v>
      </c>
      <c r="PP20" s="17">
        <v>0</v>
      </c>
      <c r="PQ20" s="17">
        <v>0</v>
      </c>
      <c r="PR20" s="17">
        <v>0</v>
      </c>
      <c r="PS20" s="17">
        <v>0</v>
      </c>
      <c r="PT20" s="17">
        <v>0</v>
      </c>
      <c r="PU20" s="17">
        <v>0</v>
      </c>
      <c r="PV20" s="17">
        <v>0</v>
      </c>
      <c r="PW20" s="17">
        <v>0</v>
      </c>
      <c r="PX20" s="17">
        <v>0</v>
      </c>
      <c r="PY20" s="17">
        <v>0</v>
      </c>
      <c r="PZ20" s="17">
        <v>0</v>
      </c>
      <c r="QA20" s="17">
        <v>0</v>
      </c>
    </row>
    <row r="21" spans="2:443" ht="15" x14ac:dyDescent="0.3">
      <c r="B21" s="14" t="s">
        <v>30</v>
      </c>
      <c r="C21" s="19">
        <v>14287</v>
      </c>
      <c r="E21" s="16">
        <f ca="1">IF(C21=0,"-",IFERROR(YEARFRAC(C21,$H$15),"-"))</f>
        <v>85.305555555555557</v>
      </c>
      <c r="F21" s="5" t="s">
        <v>4</v>
      </c>
      <c r="G21" s="11"/>
      <c r="H21" s="16">
        <f ca="1">IF(F21="No",E21,F21)</f>
        <v>85.305555555555557</v>
      </c>
      <c r="I21" s="70">
        <f ca="1">+VLOOKUP(H21,IF(OR($C$29="Vivienda Inversa",$C$29="SLB Vitalicio"),INDIRECT(OFFSET(_Esperanzas!$Q$23,MATCH($C$32,_Esperanzas!$Q$24:$Q$25,1),MATCH($H$21,_Esperanzas!$R$23:$S$23,1))),INDIRECT(_Esperanzas!R27)),5,TRUE)</f>
        <v>9.2166668891906749</v>
      </c>
      <c r="J21" s="17">
        <f ca="1">IFERROR(VLOOKUP(H21,IF(OR($C$29="Vivienda Inversa",$C$29="SLB Vitalicio"),INDIRECT(OFFSET(_Esperanzas!$Q$23,MATCH($C$32,_Esperanzas!$Q$24:$Q$25,1),MATCH($H$21,_Esperanzas!$R$23:$S$23,1))),INDIRECT(_Esperanzas!R27)),6,TRUE),"-")</f>
        <v>110</v>
      </c>
      <c r="K21" s="11"/>
      <c r="L21" s="60"/>
      <c r="M21" s="14" t="s">
        <v>64</v>
      </c>
      <c r="O21" s="54">
        <f ca="1">SUM(Q21:OQ21)</f>
        <v>297350.87991603499</v>
      </c>
      <c r="Q21" s="17">
        <f t="shared" ref="Q21:CB21" ca="1" si="44">IF(Q22=1,$I$33,0)</f>
        <v>3378.9872717731223</v>
      </c>
      <c r="R21" s="17">
        <f t="shared" ca="1" si="44"/>
        <v>3378.9872717731223</v>
      </c>
      <c r="S21" s="17">
        <f t="shared" ca="1" si="44"/>
        <v>3378.9872717731223</v>
      </c>
      <c r="T21" s="17">
        <f t="shared" ca="1" si="44"/>
        <v>3378.9872717731223</v>
      </c>
      <c r="U21" s="17">
        <f t="shared" ca="1" si="44"/>
        <v>3378.9872717731223</v>
      </c>
      <c r="V21" s="17">
        <f t="shared" ca="1" si="44"/>
        <v>3378.9872717731223</v>
      </c>
      <c r="W21" s="17">
        <f t="shared" ca="1" si="44"/>
        <v>3378.9872717731223</v>
      </c>
      <c r="X21" s="17">
        <f t="shared" ca="1" si="44"/>
        <v>3378.9872717731223</v>
      </c>
      <c r="Y21" s="17">
        <f t="shared" ca="1" si="44"/>
        <v>3378.9872717731223</v>
      </c>
      <c r="Z21" s="17">
        <f t="shared" ca="1" si="44"/>
        <v>3378.9872717731223</v>
      </c>
      <c r="AA21" s="17">
        <f t="shared" ca="1" si="44"/>
        <v>3378.9872717731223</v>
      </c>
      <c r="AB21" s="17">
        <f t="shared" ca="1" si="44"/>
        <v>3378.9872717731223</v>
      </c>
      <c r="AC21" s="17">
        <f t="shared" ca="1" si="44"/>
        <v>3378.9872717731223</v>
      </c>
      <c r="AD21" s="17">
        <f t="shared" ca="1" si="44"/>
        <v>3378.9872717731223</v>
      </c>
      <c r="AE21" s="17">
        <f t="shared" ca="1" si="44"/>
        <v>3378.9872717731223</v>
      </c>
      <c r="AF21" s="17">
        <f t="shared" ca="1" si="44"/>
        <v>3378.9872717731223</v>
      </c>
      <c r="AG21" s="17">
        <f t="shared" ca="1" si="44"/>
        <v>3378.9872717731223</v>
      </c>
      <c r="AH21" s="17">
        <f t="shared" ca="1" si="44"/>
        <v>3378.9872717731223</v>
      </c>
      <c r="AI21" s="17">
        <f t="shared" ca="1" si="44"/>
        <v>3378.9872717731223</v>
      </c>
      <c r="AJ21" s="17">
        <f t="shared" ca="1" si="44"/>
        <v>3378.9872717731223</v>
      </c>
      <c r="AK21" s="17">
        <f t="shared" ca="1" si="44"/>
        <v>3378.9872717731223</v>
      </c>
      <c r="AL21" s="17">
        <f t="shared" ca="1" si="44"/>
        <v>3378.9872717731223</v>
      </c>
      <c r="AM21" s="17">
        <f t="shared" ca="1" si="44"/>
        <v>3378.9872717731223</v>
      </c>
      <c r="AN21" s="17">
        <f t="shared" ca="1" si="44"/>
        <v>3378.9872717731223</v>
      </c>
      <c r="AO21" s="17">
        <f t="shared" ca="1" si="44"/>
        <v>3378.9872717731223</v>
      </c>
      <c r="AP21" s="17">
        <f t="shared" ca="1" si="44"/>
        <v>3378.9872717731223</v>
      </c>
      <c r="AQ21" s="17">
        <f t="shared" ca="1" si="44"/>
        <v>3378.9872717731223</v>
      </c>
      <c r="AR21" s="17">
        <f t="shared" ca="1" si="44"/>
        <v>3378.9872717731223</v>
      </c>
      <c r="AS21" s="17">
        <f t="shared" ca="1" si="44"/>
        <v>3378.9872717731223</v>
      </c>
      <c r="AT21" s="17">
        <f t="shared" ca="1" si="44"/>
        <v>3378.9872717731223</v>
      </c>
      <c r="AU21" s="17">
        <f t="shared" ca="1" si="44"/>
        <v>3378.9872717731223</v>
      </c>
      <c r="AV21" s="17">
        <f t="shared" ca="1" si="44"/>
        <v>3378.9872717731223</v>
      </c>
      <c r="AW21" s="17">
        <f t="shared" ca="1" si="44"/>
        <v>3378.9872717731223</v>
      </c>
      <c r="AX21" s="17">
        <f t="shared" ca="1" si="44"/>
        <v>3378.9872717731223</v>
      </c>
      <c r="AY21" s="17">
        <f t="shared" ca="1" si="44"/>
        <v>3378.9872717731223</v>
      </c>
      <c r="AZ21" s="17">
        <f t="shared" ca="1" si="44"/>
        <v>3378.9872717731223</v>
      </c>
      <c r="BA21" s="17">
        <f t="shared" ca="1" si="44"/>
        <v>3378.9872717731223</v>
      </c>
      <c r="BB21" s="17">
        <f t="shared" ca="1" si="44"/>
        <v>3378.9872717731223</v>
      </c>
      <c r="BC21" s="17">
        <f t="shared" ca="1" si="44"/>
        <v>3378.9872717731223</v>
      </c>
      <c r="BD21" s="17">
        <f t="shared" ca="1" si="44"/>
        <v>3378.9872717731223</v>
      </c>
      <c r="BE21" s="17">
        <f t="shared" ca="1" si="44"/>
        <v>3378.9872717731223</v>
      </c>
      <c r="BF21" s="17">
        <f t="shared" ca="1" si="44"/>
        <v>3378.9872717731223</v>
      </c>
      <c r="BG21" s="17">
        <f t="shared" ca="1" si="44"/>
        <v>3378.9872717731223</v>
      </c>
      <c r="BH21" s="17">
        <f t="shared" ca="1" si="44"/>
        <v>3378.9872717731223</v>
      </c>
      <c r="BI21" s="17">
        <f t="shared" ca="1" si="44"/>
        <v>3378.9872717731223</v>
      </c>
      <c r="BJ21" s="17">
        <f t="shared" ca="1" si="44"/>
        <v>3378.9872717731223</v>
      </c>
      <c r="BK21" s="17">
        <f t="shared" ca="1" si="44"/>
        <v>3378.9872717731223</v>
      </c>
      <c r="BL21" s="17">
        <f t="shared" ca="1" si="44"/>
        <v>3378.9872717731223</v>
      </c>
      <c r="BM21" s="17">
        <f t="shared" ca="1" si="44"/>
        <v>3378.9872717731223</v>
      </c>
      <c r="BN21" s="17">
        <f t="shared" ca="1" si="44"/>
        <v>3378.9872717731223</v>
      </c>
      <c r="BO21" s="17">
        <f t="shared" ca="1" si="44"/>
        <v>3378.9872717731223</v>
      </c>
      <c r="BP21" s="17">
        <f t="shared" ca="1" si="44"/>
        <v>3378.9872717731223</v>
      </c>
      <c r="BQ21" s="17">
        <f t="shared" ca="1" si="44"/>
        <v>3378.9872717731223</v>
      </c>
      <c r="BR21" s="17">
        <f t="shared" ca="1" si="44"/>
        <v>3378.9872717731223</v>
      </c>
      <c r="BS21" s="17">
        <f t="shared" ca="1" si="44"/>
        <v>3378.9872717731223</v>
      </c>
      <c r="BT21" s="17">
        <f t="shared" ca="1" si="44"/>
        <v>3378.9872717731223</v>
      </c>
      <c r="BU21" s="17">
        <f t="shared" ca="1" si="44"/>
        <v>3378.9872717731223</v>
      </c>
      <c r="BV21" s="17">
        <f t="shared" ca="1" si="44"/>
        <v>3378.9872717731223</v>
      </c>
      <c r="BW21" s="17">
        <f t="shared" ca="1" si="44"/>
        <v>3378.9872717731223</v>
      </c>
      <c r="BX21" s="17">
        <f t="shared" ca="1" si="44"/>
        <v>3378.9872717731223</v>
      </c>
      <c r="BY21" s="17">
        <f t="shared" ca="1" si="44"/>
        <v>3378.9872717731223</v>
      </c>
      <c r="BZ21" s="17">
        <f t="shared" ca="1" si="44"/>
        <v>3378.9872717731223</v>
      </c>
      <c r="CA21" s="17">
        <f t="shared" ca="1" si="44"/>
        <v>3378.9872717731223</v>
      </c>
      <c r="CB21" s="17">
        <f t="shared" ca="1" si="44"/>
        <v>3378.9872717731223</v>
      </c>
      <c r="CC21" s="17">
        <f t="shared" ref="CC21:EN21" ca="1" si="45">IF(CC22=1,$I$33,0)</f>
        <v>3378.9872717731223</v>
      </c>
      <c r="CD21" s="17">
        <f t="shared" ca="1" si="45"/>
        <v>3378.9872717731223</v>
      </c>
      <c r="CE21" s="17">
        <f t="shared" ca="1" si="45"/>
        <v>3378.9872717731223</v>
      </c>
      <c r="CF21" s="17">
        <f t="shared" ca="1" si="45"/>
        <v>3378.9872717731223</v>
      </c>
      <c r="CG21" s="17">
        <f t="shared" ca="1" si="45"/>
        <v>3378.9872717731223</v>
      </c>
      <c r="CH21" s="17">
        <f t="shared" ca="1" si="45"/>
        <v>3378.9872717731223</v>
      </c>
      <c r="CI21" s="17">
        <f t="shared" ca="1" si="45"/>
        <v>3378.9872717731223</v>
      </c>
      <c r="CJ21" s="17">
        <f t="shared" ca="1" si="45"/>
        <v>3378.9872717731223</v>
      </c>
      <c r="CK21" s="17">
        <f t="shared" ca="1" si="45"/>
        <v>3378.9872717731223</v>
      </c>
      <c r="CL21" s="17">
        <f t="shared" ca="1" si="45"/>
        <v>3378.9872717731223</v>
      </c>
      <c r="CM21" s="17">
        <f t="shared" ca="1" si="45"/>
        <v>3378.9872717731223</v>
      </c>
      <c r="CN21" s="17">
        <f t="shared" ca="1" si="45"/>
        <v>3378.9872717731223</v>
      </c>
      <c r="CO21" s="17">
        <f t="shared" ca="1" si="45"/>
        <v>3378.9872717731223</v>
      </c>
      <c r="CP21" s="17">
        <f t="shared" ca="1" si="45"/>
        <v>3378.9872717731223</v>
      </c>
      <c r="CQ21" s="17">
        <f t="shared" ca="1" si="45"/>
        <v>3378.9872717731223</v>
      </c>
      <c r="CR21" s="17">
        <f t="shared" ca="1" si="45"/>
        <v>3378.9872717731223</v>
      </c>
      <c r="CS21" s="17">
        <f t="shared" ca="1" si="45"/>
        <v>3378.9872717731223</v>
      </c>
      <c r="CT21" s="17">
        <f t="shared" ca="1" si="45"/>
        <v>3378.9872717731223</v>
      </c>
      <c r="CU21" s="17">
        <f t="shared" ca="1" si="45"/>
        <v>3378.9872717731223</v>
      </c>
      <c r="CV21" s="17">
        <f t="shared" ca="1" si="45"/>
        <v>3378.9872717731223</v>
      </c>
      <c r="CW21" s="17">
        <f t="shared" ca="1" si="45"/>
        <v>3378.9872717731223</v>
      </c>
      <c r="CX21" s="17">
        <f t="shared" ca="1" si="45"/>
        <v>3378.9872717731223</v>
      </c>
      <c r="CY21" s="17">
        <f t="shared" ca="1" si="45"/>
        <v>3378.9872717731223</v>
      </c>
      <c r="CZ21" s="17">
        <f t="shared" ca="1" si="45"/>
        <v>3378.9872717731223</v>
      </c>
      <c r="DA21" s="17">
        <f t="shared" ca="1" si="45"/>
        <v>0</v>
      </c>
      <c r="DB21" s="17">
        <f t="shared" ca="1" si="45"/>
        <v>0</v>
      </c>
      <c r="DC21" s="17">
        <f t="shared" ca="1" si="45"/>
        <v>0</v>
      </c>
      <c r="DD21" s="17">
        <f t="shared" ca="1" si="45"/>
        <v>0</v>
      </c>
      <c r="DE21" s="17">
        <f t="shared" ca="1" si="45"/>
        <v>0</v>
      </c>
      <c r="DF21" s="17">
        <f t="shared" ca="1" si="45"/>
        <v>0</v>
      </c>
      <c r="DG21" s="17">
        <f t="shared" ca="1" si="45"/>
        <v>0</v>
      </c>
      <c r="DH21" s="17">
        <f t="shared" ca="1" si="45"/>
        <v>0</v>
      </c>
      <c r="DI21" s="17">
        <f t="shared" ca="1" si="45"/>
        <v>0</v>
      </c>
      <c r="DJ21" s="17">
        <f t="shared" ca="1" si="45"/>
        <v>0</v>
      </c>
      <c r="DK21" s="17">
        <f t="shared" ca="1" si="45"/>
        <v>0</v>
      </c>
      <c r="DL21" s="17">
        <f t="shared" ca="1" si="45"/>
        <v>0</v>
      </c>
      <c r="DM21" s="17">
        <f t="shared" ca="1" si="45"/>
        <v>0</v>
      </c>
      <c r="DN21" s="17">
        <f t="shared" ca="1" si="45"/>
        <v>0</v>
      </c>
      <c r="DO21" s="17">
        <f t="shared" ca="1" si="45"/>
        <v>0</v>
      </c>
      <c r="DP21" s="17">
        <f t="shared" ca="1" si="45"/>
        <v>0</v>
      </c>
      <c r="DQ21" s="17">
        <f t="shared" ca="1" si="45"/>
        <v>0</v>
      </c>
      <c r="DR21" s="17">
        <f t="shared" ca="1" si="45"/>
        <v>0</v>
      </c>
      <c r="DS21" s="17">
        <f t="shared" ca="1" si="45"/>
        <v>0</v>
      </c>
      <c r="DT21" s="17">
        <f t="shared" ca="1" si="45"/>
        <v>0</v>
      </c>
      <c r="DU21" s="17">
        <f t="shared" ca="1" si="45"/>
        <v>0</v>
      </c>
      <c r="DV21" s="17">
        <f t="shared" ca="1" si="45"/>
        <v>0</v>
      </c>
      <c r="DW21" s="17">
        <f t="shared" ca="1" si="45"/>
        <v>0</v>
      </c>
      <c r="DX21" s="17">
        <f t="shared" ca="1" si="45"/>
        <v>0</v>
      </c>
      <c r="DY21" s="17">
        <f t="shared" ca="1" si="45"/>
        <v>0</v>
      </c>
      <c r="DZ21" s="17">
        <f t="shared" ca="1" si="45"/>
        <v>0</v>
      </c>
      <c r="EA21" s="17">
        <f t="shared" ca="1" si="45"/>
        <v>0</v>
      </c>
      <c r="EB21" s="17">
        <f t="shared" ca="1" si="45"/>
        <v>0</v>
      </c>
      <c r="EC21" s="17">
        <f t="shared" ca="1" si="45"/>
        <v>0</v>
      </c>
      <c r="ED21" s="17">
        <f t="shared" ca="1" si="45"/>
        <v>0</v>
      </c>
      <c r="EE21" s="17">
        <f t="shared" ca="1" si="45"/>
        <v>0</v>
      </c>
      <c r="EF21" s="17">
        <f t="shared" ca="1" si="45"/>
        <v>0</v>
      </c>
      <c r="EG21" s="17">
        <f t="shared" ca="1" si="45"/>
        <v>0</v>
      </c>
      <c r="EH21" s="17">
        <f t="shared" ca="1" si="45"/>
        <v>0</v>
      </c>
      <c r="EI21" s="17">
        <f t="shared" ca="1" si="45"/>
        <v>0</v>
      </c>
      <c r="EJ21" s="17">
        <f t="shared" ca="1" si="45"/>
        <v>0</v>
      </c>
      <c r="EK21" s="17">
        <f t="shared" ca="1" si="45"/>
        <v>0</v>
      </c>
      <c r="EL21" s="17">
        <f t="shared" ca="1" si="45"/>
        <v>0</v>
      </c>
      <c r="EM21" s="17">
        <f t="shared" ca="1" si="45"/>
        <v>0</v>
      </c>
      <c r="EN21" s="17">
        <f t="shared" ca="1" si="45"/>
        <v>0</v>
      </c>
      <c r="EO21" s="17">
        <f t="shared" ref="EO21:GZ21" ca="1" si="46">IF(EO22=1,$I$33,0)</f>
        <v>0</v>
      </c>
      <c r="EP21" s="17">
        <f t="shared" ca="1" si="46"/>
        <v>0</v>
      </c>
      <c r="EQ21" s="17">
        <f t="shared" ca="1" si="46"/>
        <v>0</v>
      </c>
      <c r="ER21" s="17">
        <f t="shared" ca="1" si="46"/>
        <v>0</v>
      </c>
      <c r="ES21" s="17">
        <f t="shared" ca="1" si="46"/>
        <v>0</v>
      </c>
      <c r="ET21" s="17">
        <f t="shared" ca="1" si="46"/>
        <v>0</v>
      </c>
      <c r="EU21" s="17">
        <f t="shared" ca="1" si="46"/>
        <v>0</v>
      </c>
      <c r="EV21" s="17">
        <f t="shared" ca="1" si="46"/>
        <v>0</v>
      </c>
      <c r="EW21" s="17">
        <f t="shared" ca="1" si="46"/>
        <v>0</v>
      </c>
      <c r="EX21" s="17">
        <f t="shared" ca="1" si="46"/>
        <v>0</v>
      </c>
      <c r="EY21" s="17">
        <f t="shared" ca="1" si="46"/>
        <v>0</v>
      </c>
      <c r="EZ21" s="17">
        <f t="shared" ca="1" si="46"/>
        <v>0</v>
      </c>
      <c r="FA21" s="17">
        <f t="shared" ca="1" si="46"/>
        <v>0</v>
      </c>
      <c r="FB21" s="17">
        <f t="shared" ca="1" si="46"/>
        <v>0</v>
      </c>
      <c r="FC21" s="17">
        <f t="shared" ca="1" si="46"/>
        <v>0</v>
      </c>
      <c r="FD21" s="17">
        <f t="shared" ca="1" si="46"/>
        <v>0</v>
      </c>
      <c r="FE21" s="17">
        <f t="shared" ca="1" si="46"/>
        <v>0</v>
      </c>
      <c r="FF21" s="17">
        <f t="shared" ca="1" si="46"/>
        <v>0</v>
      </c>
      <c r="FG21" s="17">
        <f t="shared" ca="1" si="46"/>
        <v>0</v>
      </c>
      <c r="FH21" s="17">
        <f t="shared" ca="1" si="46"/>
        <v>0</v>
      </c>
      <c r="FI21" s="17">
        <f t="shared" ca="1" si="46"/>
        <v>0</v>
      </c>
      <c r="FJ21" s="17">
        <f t="shared" ca="1" si="46"/>
        <v>0</v>
      </c>
      <c r="FK21" s="17">
        <f t="shared" ca="1" si="46"/>
        <v>0</v>
      </c>
      <c r="FL21" s="17">
        <f t="shared" ca="1" si="46"/>
        <v>0</v>
      </c>
      <c r="FM21" s="17">
        <f t="shared" ca="1" si="46"/>
        <v>0</v>
      </c>
      <c r="FN21" s="17">
        <f t="shared" ca="1" si="46"/>
        <v>0</v>
      </c>
      <c r="FO21" s="17">
        <f t="shared" ca="1" si="46"/>
        <v>0</v>
      </c>
      <c r="FP21" s="17">
        <f t="shared" ca="1" si="46"/>
        <v>0</v>
      </c>
      <c r="FQ21" s="17">
        <f t="shared" ca="1" si="46"/>
        <v>0</v>
      </c>
      <c r="FR21" s="17">
        <f t="shared" ca="1" si="46"/>
        <v>0</v>
      </c>
      <c r="FS21" s="17">
        <f t="shared" ca="1" si="46"/>
        <v>0</v>
      </c>
      <c r="FT21" s="17">
        <f t="shared" ca="1" si="46"/>
        <v>0</v>
      </c>
      <c r="FU21" s="17">
        <f t="shared" ca="1" si="46"/>
        <v>0</v>
      </c>
      <c r="FV21" s="17">
        <f t="shared" ca="1" si="46"/>
        <v>0</v>
      </c>
      <c r="FW21" s="17">
        <f t="shared" ca="1" si="46"/>
        <v>0</v>
      </c>
      <c r="FX21" s="17">
        <f t="shared" ca="1" si="46"/>
        <v>0</v>
      </c>
      <c r="FY21" s="17">
        <f t="shared" ca="1" si="46"/>
        <v>0</v>
      </c>
      <c r="FZ21" s="17">
        <f t="shared" ca="1" si="46"/>
        <v>0</v>
      </c>
      <c r="GA21" s="17">
        <f t="shared" ca="1" si="46"/>
        <v>0</v>
      </c>
      <c r="GB21" s="17">
        <f t="shared" ca="1" si="46"/>
        <v>0</v>
      </c>
      <c r="GC21" s="17">
        <f t="shared" ca="1" si="46"/>
        <v>0</v>
      </c>
      <c r="GD21" s="17">
        <f t="shared" ca="1" si="46"/>
        <v>0</v>
      </c>
      <c r="GE21" s="17">
        <f t="shared" ca="1" si="46"/>
        <v>0</v>
      </c>
      <c r="GF21" s="17">
        <f t="shared" ca="1" si="46"/>
        <v>0</v>
      </c>
      <c r="GG21" s="17">
        <f t="shared" ca="1" si="46"/>
        <v>0</v>
      </c>
      <c r="GH21" s="17">
        <f t="shared" ca="1" si="46"/>
        <v>0</v>
      </c>
      <c r="GI21" s="17">
        <f t="shared" ca="1" si="46"/>
        <v>0</v>
      </c>
      <c r="GJ21" s="17">
        <f t="shared" ca="1" si="46"/>
        <v>0</v>
      </c>
      <c r="GK21" s="17">
        <f t="shared" ca="1" si="46"/>
        <v>0</v>
      </c>
      <c r="GL21" s="17">
        <f t="shared" ca="1" si="46"/>
        <v>0</v>
      </c>
      <c r="GM21" s="17">
        <f t="shared" ca="1" si="46"/>
        <v>0</v>
      </c>
      <c r="GN21" s="17">
        <f t="shared" ca="1" si="46"/>
        <v>0</v>
      </c>
      <c r="GO21" s="17">
        <f t="shared" ca="1" si="46"/>
        <v>0</v>
      </c>
      <c r="GP21" s="17">
        <f t="shared" ca="1" si="46"/>
        <v>0</v>
      </c>
      <c r="GQ21" s="17">
        <f t="shared" ca="1" si="46"/>
        <v>0</v>
      </c>
      <c r="GR21" s="17">
        <f t="shared" ca="1" si="46"/>
        <v>0</v>
      </c>
      <c r="GS21" s="17">
        <f t="shared" ca="1" si="46"/>
        <v>0</v>
      </c>
      <c r="GT21" s="17">
        <f t="shared" ca="1" si="46"/>
        <v>0</v>
      </c>
      <c r="GU21" s="17">
        <f t="shared" ca="1" si="46"/>
        <v>0</v>
      </c>
      <c r="GV21" s="17">
        <f t="shared" ca="1" si="46"/>
        <v>0</v>
      </c>
      <c r="GW21" s="17">
        <f t="shared" ca="1" si="46"/>
        <v>0</v>
      </c>
      <c r="GX21" s="17">
        <f t="shared" ca="1" si="46"/>
        <v>0</v>
      </c>
      <c r="GY21" s="17">
        <f t="shared" ca="1" si="46"/>
        <v>0</v>
      </c>
      <c r="GZ21" s="17">
        <f t="shared" ca="1" si="46"/>
        <v>0</v>
      </c>
      <c r="HA21" s="17">
        <f t="shared" ref="HA21:JL21" ca="1" si="47">IF(HA22=1,$I$33,0)</f>
        <v>0</v>
      </c>
      <c r="HB21" s="17">
        <f t="shared" ca="1" si="47"/>
        <v>0</v>
      </c>
      <c r="HC21" s="17">
        <f t="shared" ca="1" si="47"/>
        <v>0</v>
      </c>
      <c r="HD21" s="17">
        <f t="shared" ca="1" si="47"/>
        <v>0</v>
      </c>
      <c r="HE21" s="17">
        <f t="shared" ca="1" si="47"/>
        <v>0</v>
      </c>
      <c r="HF21" s="17">
        <f t="shared" ca="1" si="47"/>
        <v>0</v>
      </c>
      <c r="HG21" s="17">
        <f t="shared" ca="1" si="47"/>
        <v>0</v>
      </c>
      <c r="HH21" s="17">
        <f t="shared" ca="1" si="47"/>
        <v>0</v>
      </c>
      <c r="HI21" s="17">
        <f t="shared" ca="1" si="47"/>
        <v>0</v>
      </c>
      <c r="HJ21" s="17">
        <f t="shared" ca="1" si="47"/>
        <v>0</v>
      </c>
      <c r="HK21" s="17">
        <f t="shared" ca="1" si="47"/>
        <v>0</v>
      </c>
      <c r="HL21" s="17">
        <f t="shared" ca="1" si="47"/>
        <v>0</v>
      </c>
      <c r="HM21" s="17">
        <f t="shared" ca="1" si="47"/>
        <v>0</v>
      </c>
      <c r="HN21" s="17">
        <f t="shared" ca="1" si="47"/>
        <v>0</v>
      </c>
      <c r="HO21" s="17">
        <f t="shared" ca="1" si="47"/>
        <v>0</v>
      </c>
      <c r="HP21" s="17">
        <f t="shared" ca="1" si="47"/>
        <v>0</v>
      </c>
      <c r="HQ21" s="17">
        <f t="shared" ca="1" si="47"/>
        <v>0</v>
      </c>
      <c r="HR21" s="17">
        <f t="shared" ca="1" si="47"/>
        <v>0</v>
      </c>
      <c r="HS21" s="17">
        <f t="shared" ca="1" si="47"/>
        <v>0</v>
      </c>
      <c r="HT21" s="17">
        <f t="shared" ca="1" si="47"/>
        <v>0</v>
      </c>
      <c r="HU21" s="17">
        <f t="shared" ca="1" si="47"/>
        <v>0</v>
      </c>
      <c r="HV21" s="17">
        <f t="shared" ca="1" si="47"/>
        <v>0</v>
      </c>
      <c r="HW21" s="17">
        <f t="shared" ca="1" si="47"/>
        <v>0</v>
      </c>
      <c r="HX21" s="17">
        <f t="shared" ca="1" si="47"/>
        <v>0</v>
      </c>
      <c r="HY21" s="17">
        <f t="shared" ca="1" si="47"/>
        <v>0</v>
      </c>
      <c r="HZ21" s="17">
        <f t="shared" ca="1" si="47"/>
        <v>0</v>
      </c>
      <c r="IA21" s="17">
        <f t="shared" ca="1" si="47"/>
        <v>0</v>
      </c>
      <c r="IB21" s="17">
        <f t="shared" ca="1" si="47"/>
        <v>0</v>
      </c>
      <c r="IC21" s="17">
        <f t="shared" ca="1" si="47"/>
        <v>0</v>
      </c>
      <c r="ID21" s="17">
        <f t="shared" ca="1" si="47"/>
        <v>0</v>
      </c>
      <c r="IE21" s="17">
        <f t="shared" ca="1" si="47"/>
        <v>0</v>
      </c>
      <c r="IF21" s="17">
        <f t="shared" ca="1" si="47"/>
        <v>0</v>
      </c>
      <c r="IG21" s="17">
        <f t="shared" ca="1" si="47"/>
        <v>0</v>
      </c>
      <c r="IH21" s="17">
        <f t="shared" ca="1" si="47"/>
        <v>0</v>
      </c>
      <c r="II21" s="17">
        <f t="shared" ca="1" si="47"/>
        <v>0</v>
      </c>
      <c r="IJ21" s="17">
        <f t="shared" ca="1" si="47"/>
        <v>0</v>
      </c>
      <c r="IK21" s="17">
        <f t="shared" ca="1" si="47"/>
        <v>0</v>
      </c>
      <c r="IL21" s="17">
        <f t="shared" ca="1" si="47"/>
        <v>0</v>
      </c>
      <c r="IM21" s="17">
        <f t="shared" ca="1" si="47"/>
        <v>0</v>
      </c>
      <c r="IN21" s="17">
        <f t="shared" ca="1" si="47"/>
        <v>0</v>
      </c>
      <c r="IO21" s="17">
        <f t="shared" ca="1" si="47"/>
        <v>0</v>
      </c>
      <c r="IP21" s="17">
        <f t="shared" ca="1" si="47"/>
        <v>0</v>
      </c>
      <c r="IQ21" s="17">
        <f t="shared" ca="1" si="47"/>
        <v>0</v>
      </c>
      <c r="IR21" s="17">
        <f t="shared" ca="1" si="47"/>
        <v>0</v>
      </c>
      <c r="IS21" s="17">
        <f t="shared" ca="1" si="47"/>
        <v>0</v>
      </c>
      <c r="IT21" s="17">
        <f t="shared" ca="1" si="47"/>
        <v>0</v>
      </c>
      <c r="IU21" s="17">
        <f t="shared" ca="1" si="47"/>
        <v>0</v>
      </c>
      <c r="IV21" s="17">
        <f t="shared" ca="1" si="47"/>
        <v>0</v>
      </c>
      <c r="IW21" s="17">
        <f t="shared" ca="1" si="47"/>
        <v>0</v>
      </c>
      <c r="IX21" s="17">
        <f t="shared" ca="1" si="47"/>
        <v>0</v>
      </c>
      <c r="IY21" s="17">
        <f t="shared" ca="1" si="47"/>
        <v>0</v>
      </c>
      <c r="IZ21" s="17">
        <f t="shared" ca="1" si="47"/>
        <v>0</v>
      </c>
      <c r="JA21" s="17">
        <f t="shared" ca="1" si="47"/>
        <v>0</v>
      </c>
      <c r="JB21" s="17">
        <f t="shared" ca="1" si="47"/>
        <v>0</v>
      </c>
      <c r="JC21" s="17">
        <f t="shared" ca="1" si="47"/>
        <v>0</v>
      </c>
      <c r="JD21" s="17">
        <f t="shared" ca="1" si="47"/>
        <v>0</v>
      </c>
      <c r="JE21" s="17">
        <f t="shared" ca="1" si="47"/>
        <v>0</v>
      </c>
      <c r="JF21" s="17">
        <f t="shared" ca="1" si="47"/>
        <v>0</v>
      </c>
      <c r="JG21" s="17">
        <f t="shared" ca="1" si="47"/>
        <v>0</v>
      </c>
      <c r="JH21" s="17">
        <f t="shared" ca="1" si="47"/>
        <v>0</v>
      </c>
      <c r="JI21" s="17">
        <f t="shared" ca="1" si="47"/>
        <v>0</v>
      </c>
      <c r="JJ21" s="17">
        <f t="shared" ca="1" si="47"/>
        <v>0</v>
      </c>
      <c r="JK21" s="17">
        <f t="shared" ca="1" si="47"/>
        <v>0</v>
      </c>
      <c r="JL21" s="17">
        <f t="shared" ca="1" si="47"/>
        <v>0</v>
      </c>
      <c r="JM21" s="17">
        <f t="shared" ref="JM21:LX21" ca="1" si="48">IF(JM22=1,$I$33,0)</f>
        <v>0</v>
      </c>
      <c r="JN21" s="17">
        <f t="shared" ca="1" si="48"/>
        <v>0</v>
      </c>
      <c r="JO21" s="17">
        <f t="shared" ca="1" si="48"/>
        <v>0</v>
      </c>
      <c r="JP21" s="17">
        <f t="shared" ca="1" si="48"/>
        <v>0</v>
      </c>
      <c r="JQ21" s="17">
        <f t="shared" ca="1" si="48"/>
        <v>0</v>
      </c>
      <c r="JR21" s="17">
        <f t="shared" ca="1" si="48"/>
        <v>0</v>
      </c>
      <c r="JS21" s="17">
        <f t="shared" ca="1" si="48"/>
        <v>0</v>
      </c>
      <c r="JT21" s="17">
        <f t="shared" ca="1" si="48"/>
        <v>0</v>
      </c>
      <c r="JU21" s="17">
        <f t="shared" ca="1" si="48"/>
        <v>0</v>
      </c>
      <c r="JV21" s="17">
        <f t="shared" ca="1" si="48"/>
        <v>0</v>
      </c>
      <c r="JW21" s="17">
        <f t="shared" ca="1" si="48"/>
        <v>0</v>
      </c>
      <c r="JX21" s="17">
        <f t="shared" ca="1" si="48"/>
        <v>0</v>
      </c>
      <c r="JY21" s="17">
        <f t="shared" ca="1" si="48"/>
        <v>0</v>
      </c>
      <c r="JZ21" s="17">
        <f t="shared" ca="1" si="48"/>
        <v>0</v>
      </c>
      <c r="KA21" s="17">
        <f t="shared" ca="1" si="48"/>
        <v>0</v>
      </c>
      <c r="KB21" s="17">
        <f t="shared" ca="1" si="48"/>
        <v>0</v>
      </c>
      <c r="KC21" s="17">
        <f t="shared" ca="1" si="48"/>
        <v>0</v>
      </c>
      <c r="KD21" s="17">
        <f t="shared" ca="1" si="48"/>
        <v>0</v>
      </c>
      <c r="KE21" s="17">
        <f t="shared" ca="1" si="48"/>
        <v>0</v>
      </c>
      <c r="KF21" s="17">
        <f t="shared" ca="1" si="48"/>
        <v>0</v>
      </c>
      <c r="KG21" s="17">
        <f t="shared" ca="1" si="48"/>
        <v>0</v>
      </c>
      <c r="KH21" s="17">
        <f t="shared" ca="1" si="48"/>
        <v>0</v>
      </c>
      <c r="KI21" s="17">
        <f t="shared" ca="1" si="48"/>
        <v>0</v>
      </c>
      <c r="KJ21" s="17">
        <f t="shared" ca="1" si="48"/>
        <v>0</v>
      </c>
      <c r="KK21" s="17">
        <f t="shared" ca="1" si="48"/>
        <v>0</v>
      </c>
      <c r="KL21" s="17">
        <f t="shared" ca="1" si="48"/>
        <v>0</v>
      </c>
      <c r="KM21" s="17">
        <f t="shared" ca="1" si="48"/>
        <v>0</v>
      </c>
      <c r="KN21" s="17">
        <f t="shared" ca="1" si="48"/>
        <v>0</v>
      </c>
      <c r="KO21" s="17">
        <f t="shared" ca="1" si="48"/>
        <v>0</v>
      </c>
      <c r="KP21" s="17">
        <f t="shared" ca="1" si="48"/>
        <v>0</v>
      </c>
      <c r="KQ21" s="17">
        <f t="shared" ca="1" si="48"/>
        <v>0</v>
      </c>
      <c r="KR21" s="17">
        <f t="shared" ca="1" si="48"/>
        <v>0</v>
      </c>
      <c r="KS21" s="17">
        <f t="shared" ca="1" si="48"/>
        <v>0</v>
      </c>
      <c r="KT21" s="17">
        <f t="shared" ca="1" si="48"/>
        <v>0</v>
      </c>
      <c r="KU21" s="17">
        <f t="shared" ca="1" si="48"/>
        <v>0</v>
      </c>
      <c r="KV21" s="17">
        <f t="shared" ca="1" si="48"/>
        <v>0</v>
      </c>
      <c r="KW21" s="17">
        <f t="shared" ca="1" si="48"/>
        <v>0</v>
      </c>
      <c r="KX21" s="17">
        <f t="shared" ca="1" si="48"/>
        <v>0</v>
      </c>
      <c r="KY21" s="17">
        <f t="shared" ca="1" si="48"/>
        <v>0</v>
      </c>
      <c r="KZ21" s="17">
        <f t="shared" ca="1" si="48"/>
        <v>0</v>
      </c>
      <c r="LA21" s="17">
        <f t="shared" ca="1" si="48"/>
        <v>0</v>
      </c>
      <c r="LB21" s="17">
        <f t="shared" ca="1" si="48"/>
        <v>0</v>
      </c>
      <c r="LC21" s="17">
        <f t="shared" ca="1" si="48"/>
        <v>0</v>
      </c>
      <c r="LD21" s="17">
        <f t="shared" ca="1" si="48"/>
        <v>0</v>
      </c>
      <c r="LE21" s="17">
        <f t="shared" ca="1" si="48"/>
        <v>0</v>
      </c>
      <c r="LF21" s="17">
        <f t="shared" ca="1" si="48"/>
        <v>0</v>
      </c>
      <c r="LG21" s="17">
        <f t="shared" ca="1" si="48"/>
        <v>0</v>
      </c>
      <c r="LH21" s="17">
        <f t="shared" ca="1" si="48"/>
        <v>0</v>
      </c>
      <c r="LI21" s="17">
        <f t="shared" ca="1" si="48"/>
        <v>0</v>
      </c>
      <c r="LJ21" s="17">
        <f t="shared" ca="1" si="48"/>
        <v>0</v>
      </c>
      <c r="LK21" s="17">
        <f t="shared" ca="1" si="48"/>
        <v>0</v>
      </c>
      <c r="LL21" s="17">
        <f t="shared" ca="1" si="48"/>
        <v>0</v>
      </c>
      <c r="LM21" s="17">
        <f t="shared" ca="1" si="48"/>
        <v>0</v>
      </c>
      <c r="LN21" s="17">
        <f t="shared" ca="1" si="48"/>
        <v>0</v>
      </c>
      <c r="LO21" s="17">
        <f t="shared" ca="1" si="48"/>
        <v>0</v>
      </c>
      <c r="LP21" s="17">
        <f t="shared" ca="1" si="48"/>
        <v>0</v>
      </c>
      <c r="LQ21" s="17">
        <f t="shared" ca="1" si="48"/>
        <v>0</v>
      </c>
      <c r="LR21" s="17">
        <f t="shared" ca="1" si="48"/>
        <v>0</v>
      </c>
      <c r="LS21" s="17">
        <f t="shared" ca="1" si="48"/>
        <v>0</v>
      </c>
      <c r="LT21" s="17">
        <f t="shared" ca="1" si="48"/>
        <v>0</v>
      </c>
      <c r="LU21" s="17">
        <f t="shared" ca="1" si="48"/>
        <v>0</v>
      </c>
      <c r="LV21" s="17">
        <f t="shared" ca="1" si="48"/>
        <v>0</v>
      </c>
      <c r="LW21" s="17">
        <f t="shared" ca="1" si="48"/>
        <v>0</v>
      </c>
      <c r="LX21" s="17">
        <f t="shared" ca="1" si="48"/>
        <v>0</v>
      </c>
      <c r="LY21" s="17">
        <f t="shared" ref="LY21:OJ21" ca="1" si="49">IF(LY22=1,$I$33,0)</f>
        <v>0</v>
      </c>
      <c r="LZ21" s="17">
        <f t="shared" ca="1" si="49"/>
        <v>0</v>
      </c>
      <c r="MA21" s="17">
        <f t="shared" ca="1" si="49"/>
        <v>0</v>
      </c>
      <c r="MB21" s="17">
        <f t="shared" ca="1" si="49"/>
        <v>0</v>
      </c>
      <c r="MC21" s="17">
        <f t="shared" ca="1" si="49"/>
        <v>0</v>
      </c>
      <c r="MD21" s="17">
        <f t="shared" ca="1" si="49"/>
        <v>0</v>
      </c>
      <c r="ME21" s="17">
        <f t="shared" ca="1" si="49"/>
        <v>0</v>
      </c>
      <c r="MF21" s="17">
        <f t="shared" ca="1" si="49"/>
        <v>0</v>
      </c>
      <c r="MG21" s="17">
        <f t="shared" ca="1" si="49"/>
        <v>0</v>
      </c>
      <c r="MH21" s="17">
        <f t="shared" ca="1" si="49"/>
        <v>0</v>
      </c>
      <c r="MI21" s="17">
        <f t="shared" ca="1" si="49"/>
        <v>0</v>
      </c>
      <c r="MJ21" s="17">
        <f t="shared" ca="1" si="49"/>
        <v>0</v>
      </c>
      <c r="MK21" s="17">
        <f t="shared" ca="1" si="49"/>
        <v>0</v>
      </c>
      <c r="ML21" s="17">
        <f t="shared" ca="1" si="49"/>
        <v>0</v>
      </c>
      <c r="MM21" s="17">
        <f t="shared" ca="1" si="49"/>
        <v>0</v>
      </c>
      <c r="MN21" s="17">
        <f t="shared" ca="1" si="49"/>
        <v>0</v>
      </c>
      <c r="MO21" s="17">
        <f t="shared" ca="1" si="49"/>
        <v>0</v>
      </c>
      <c r="MP21" s="17">
        <f t="shared" ca="1" si="49"/>
        <v>0</v>
      </c>
      <c r="MQ21" s="17">
        <f t="shared" ca="1" si="49"/>
        <v>0</v>
      </c>
      <c r="MR21" s="17">
        <f t="shared" ca="1" si="49"/>
        <v>0</v>
      </c>
      <c r="MS21" s="17">
        <f t="shared" ca="1" si="49"/>
        <v>0</v>
      </c>
      <c r="MT21" s="17">
        <f t="shared" ca="1" si="49"/>
        <v>0</v>
      </c>
      <c r="MU21" s="17">
        <f t="shared" ca="1" si="49"/>
        <v>0</v>
      </c>
      <c r="MV21" s="17">
        <f t="shared" ca="1" si="49"/>
        <v>0</v>
      </c>
      <c r="MW21" s="17">
        <f t="shared" ca="1" si="49"/>
        <v>0</v>
      </c>
      <c r="MX21" s="17">
        <f t="shared" ca="1" si="49"/>
        <v>0</v>
      </c>
      <c r="MY21" s="17">
        <f t="shared" ca="1" si="49"/>
        <v>0</v>
      </c>
      <c r="MZ21" s="17">
        <f t="shared" ca="1" si="49"/>
        <v>0</v>
      </c>
      <c r="NA21" s="17">
        <f t="shared" ca="1" si="49"/>
        <v>0</v>
      </c>
      <c r="NB21" s="17">
        <f t="shared" ca="1" si="49"/>
        <v>0</v>
      </c>
      <c r="NC21" s="17">
        <f t="shared" ca="1" si="49"/>
        <v>0</v>
      </c>
      <c r="ND21" s="17">
        <f t="shared" ca="1" si="49"/>
        <v>0</v>
      </c>
      <c r="NE21" s="17">
        <f t="shared" ca="1" si="49"/>
        <v>0</v>
      </c>
      <c r="NF21" s="17">
        <f t="shared" ca="1" si="49"/>
        <v>0</v>
      </c>
      <c r="NG21" s="17">
        <f t="shared" ca="1" si="49"/>
        <v>0</v>
      </c>
      <c r="NH21" s="17">
        <f t="shared" ca="1" si="49"/>
        <v>0</v>
      </c>
      <c r="NI21" s="17">
        <f t="shared" ca="1" si="49"/>
        <v>0</v>
      </c>
      <c r="NJ21" s="17">
        <f t="shared" ca="1" si="49"/>
        <v>0</v>
      </c>
      <c r="NK21" s="17">
        <f t="shared" ca="1" si="49"/>
        <v>0</v>
      </c>
      <c r="NL21" s="17">
        <f t="shared" ca="1" si="49"/>
        <v>0</v>
      </c>
      <c r="NM21" s="17">
        <f t="shared" ca="1" si="49"/>
        <v>0</v>
      </c>
      <c r="NN21" s="17">
        <f t="shared" ca="1" si="49"/>
        <v>0</v>
      </c>
      <c r="NO21" s="17">
        <f t="shared" ca="1" si="49"/>
        <v>0</v>
      </c>
      <c r="NP21" s="17">
        <f t="shared" ca="1" si="49"/>
        <v>0</v>
      </c>
      <c r="NQ21" s="17">
        <f t="shared" ca="1" si="49"/>
        <v>0</v>
      </c>
      <c r="NR21" s="17">
        <f t="shared" ca="1" si="49"/>
        <v>0</v>
      </c>
      <c r="NS21" s="17">
        <f t="shared" ca="1" si="49"/>
        <v>0</v>
      </c>
      <c r="NT21" s="17">
        <f t="shared" ca="1" si="49"/>
        <v>0</v>
      </c>
      <c r="NU21" s="17">
        <f t="shared" ca="1" si="49"/>
        <v>0</v>
      </c>
      <c r="NV21" s="17">
        <f t="shared" ca="1" si="49"/>
        <v>0</v>
      </c>
      <c r="NW21" s="17">
        <f t="shared" ca="1" si="49"/>
        <v>0</v>
      </c>
      <c r="NX21" s="17">
        <f t="shared" ca="1" si="49"/>
        <v>0</v>
      </c>
      <c r="NY21" s="17">
        <f t="shared" ca="1" si="49"/>
        <v>0</v>
      </c>
      <c r="NZ21" s="17">
        <f t="shared" ca="1" si="49"/>
        <v>0</v>
      </c>
      <c r="OA21" s="17">
        <f t="shared" ca="1" si="49"/>
        <v>0</v>
      </c>
      <c r="OB21" s="17">
        <f t="shared" ca="1" si="49"/>
        <v>0</v>
      </c>
      <c r="OC21" s="17">
        <f t="shared" ca="1" si="49"/>
        <v>0</v>
      </c>
      <c r="OD21" s="17">
        <f t="shared" ca="1" si="49"/>
        <v>0</v>
      </c>
      <c r="OE21" s="17">
        <f t="shared" ca="1" si="49"/>
        <v>0</v>
      </c>
      <c r="OF21" s="17">
        <f t="shared" ca="1" si="49"/>
        <v>0</v>
      </c>
      <c r="OG21" s="17">
        <f t="shared" ca="1" si="49"/>
        <v>0</v>
      </c>
      <c r="OH21" s="17">
        <f t="shared" ca="1" si="49"/>
        <v>0</v>
      </c>
      <c r="OI21" s="17">
        <f t="shared" ca="1" si="49"/>
        <v>0</v>
      </c>
      <c r="OJ21" s="17">
        <f t="shared" ca="1" si="49"/>
        <v>0</v>
      </c>
      <c r="OK21" s="17">
        <f t="shared" ref="OK21:OQ21" ca="1" si="50">IF(OK22=1,$I$33,0)</f>
        <v>0</v>
      </c>
      <c r="OL21" s="17">
        <f t="shared" ca="1" si="50"/>
        <v>0</v>
      </c>
      <c r="OM21" s="17">
        <f t="shared" ca="1" si="50"/>
        <v>0</v>
      </c>
      <c r="ON21" s="17">
        <f t="shared" ca="1" si="50"/>
        <v>0</v>
      </c>
      <c r="OO21" s="17">
        <f t="shared" ca="1" si="50"/>
        <v>0</v>
      </c>
      <c r="OP21" s="17">
        <f t="shared" ca="1" si="50"/>
        <v>0</v>
      </c>
      <c r="OQ21" s="17">
        <f t="shared" ca="1" si="50"/>
        <v>0</v>
      </c>
      <c r="OT21" s="17">
        <f t="shared" ca="1" si="29"/>
        <v>23652.910902411859</v>
      </c>
      <c r="OU21" s="17">
        <f t="shared" ca="1" si="28"/>
        <v>40547.847261277464</v>
      </c>
      <c r="OV21" s="17">
        <f t="shared" ca="1" si="28"/>
        <v>40547.847261277464</v>
      </c>
      <c r="OW21" s="17">
        <f t="shared" ca="1" si="28"/>
        <v>40547.847261277464</v>
      </c>
      <c r="OX21" s="17">
        <f t="shared" ca="1" si="28"/>
        <v>40547.847261277464</v>
      </c>
      <c r="OY21" s="17">
        <f t="shared" ca="1" si="28"/>
        <v>40547.847261277464</v>
      </c>
      <c r="OZ21" s="17">
        <f t="shared" ca="1" si="28"/>
        <v>40547.847261277464</v>
      </c>
      <c r="PA21" s="17">
        <f t="shared" ca="1" si="28"/>
        <v>30410.885445958105</v>
      </c>
      <c r="PB21" s="17">
        <f t="shared" ca="1" si="28"/>
        <v>0</v>
      </c>
      <c r="PC21" s="17">
        <f t="shared" ca="1" si="28"/>
        <v>0</v>
      </c>
      <c r="PD21" s="17">
        <f t="shared" ca="1" si="28"/>
        <v>0</v>
      </c>
      <c r="PE21" s="17">
        <f t="shared" ca="1" si="28"/>
        <v>0</v>
      </c>
      <c r="PF21" s="17">
        <f t="shared" ca="1" si="28"/>
        <v>0</v>
      </c>
      <c r="PG21" s="17">
        <f t="shared" ca="1" si="28"/>
        <v>0</v>
      </c>
      <c r="PH21" s="17">
        <f t="shared" ca="1" si="28"/>
        <v>0</v>
      </c>
      <c r="PI21" s="17">
        <f t="shared" ca="1" si="28"/>
        <v>0</v>
      </c>
      <c r="PJ21" s="17">
        <f t="shared" ca="1" si="28"/>
        <v>0</v>
      </c>
      <c r="PK21" s="17">
        <f t="shared" ca="1" si="28"/>
        <v>0</v>
      </c>
      <c r="PL21" s="17">
        <f t="shared" ca="1" si="28"/>
        <v>0</v>
      </c>
      <c r="PM21" s="17">
        <f t="shared" ca="1" si="28"/>
        <v>0</v>
      </c>
      <c r="PN21" s="17">
        <f t="shared" ca="1" si="28"/>
        <v>0</v>
      </c>
      <c r="PO21" s="17">
        <f t="shared" ca="1" si="28"/>
        <v>0</v>
      </c>
      <c r="PP21" s="17">
        <f t="shared" ca="1" si="28"/>
        <v>0</v>
      </c>
      <c r="PQ21" s="17">
        <f t="shared" ca="1" si="28"/>
        <v>0</v>
      </c>
      <c r="PR21" s="17">
        <f t="shared" ca="1" si="28"/>
        <v>0</v>
      </c>
      <c r="PS21" s="17">
        <f t="shared" ca="1" si="28"/>
        <v>0</v>
      </c>
      <c r="PT21" s="17">
        <f t="shared" ca="1" si="28"/>
        <v>0</v>
      </c>
      <c r="PU21" s="17">
        <f t="shared" ca="1" si="28"/>
        <v>0</v>
      </c>
      <c r="PV21" s="17">
        <f t="shared" ca="1" si="28"/>
        <v>0</v>
      </c>
      <c r="PW21" s="17">
        <f t="shared" ca="1" si="28"/>
        <v>0</v>
      </c>
      <c r="PX21" s="17">
        <f t="shared" ca="1" si="28"/>
        <v>0</v>
      </c>
      <c r="PY21" s="17">
        <f t="shared" ca="1" si="28"/>
        <v>0</v>
      </c>
      <c r="PZ21" s="17">
        <f t="shared" ca="1" si="28"/>
        <v>0</v>
      </c>
      <c r="QA21" s="17">
        <f t="shared" ca="1" si="28"/>
        <v>0</v>
      </c>
    </row>
    <row r="22" spans="2:443" ht="15" x14ac:dyDescent="0.3">
      <c r="B22" s="14" t="s">
        <v>31</v>
      </c>
      <c r="C22" s="19">
        <v>14287</v>
      </c>
      <c r="E22" s="16">
        <f ca="1">IF(C22=0,"-",IFERROR(YEARFRAC(C22,$H$15),"-"))</f>
        <v>85.305555555555557</v>
      </c>
      <c r="F22" s="5" t="s">
        <v>4</v>
      </c>
      <c r="G22" s="11"/>
      <c r="H22" s="16">
        <f ca="1">IF(F22="No",E22,F22)</f>
        <v>85.305555555555557</v>
      </c>
      <c r="I22" s="70">
        <f ca="1">IFERROR(VLOOKUP(H22,IF(OR($C$29="Vivienda Inversa",$C$29="SLB Vitalicio"),INDIRECT(OFFSET(_Esperanzas!$Q$23,MATCH($C$32,_Esperanzas!$Q$24:$Q$25,1),MATCH($H$22,_Esperanzas!$R$23:$S$23,1))),INDIRECT(_Esperanzas!R28)),2,TRUE),"-")</f>
        <v>7.4333334922790533</v>
      </c>
      <c r="J22" s="17">
        <f ca="1">IFERROR(VLOOKUP(H22,IF(OR($C$29="Vivienda Inversa",$C$29="SLB Vitalicio"),INDIRECT(OFFSET(_Esperanzas!$Q$23,MATCH($C$32,_Esperanzas!$Q$24:$Q$25,1),MATCH($H$22,_Esperanzas!$R$23:$S$23,1))),INDIRECT(_Esperanzas!R28)),3,TRUE),"-")</f>
        <v>88</v>
      </c>
      <c r="K22" s="11"/>
      <c r="L22" s="60"/>
      <c r="M22" s="14" t="s">
        <v>67</v>
      </c>
      <c r="Q22" s="65">
        <f ca="1">IF(SUM($Q1:Q1)&lt;=$I$32,1,0)*Q1</f>
        <v>1</v>
      </c>
      <c r="R22" s="65">
        <f ca="1">IF(SUM($Q1:R1)&lt;=$I$32,1,0)*R1</f>
        <v>1</v>
      </c>
      <c r="S22" s="65">
        <f ca="1">IF(SUM($Q1:S1)&lt;=$I$32,1,0)*S1</f>
        <v>1</v>
      </c>
      <c r="T22" s="65">
        <f ca="1">IF(SUM($Q1:T1)&lt;=$I$32,1,0)*T1</f>
        <v>1</v>
      </c>
      <c r="U22" s="65">
        <f ca="1">IF(SUM($Q1:U1)&lt;=$I$32,1,0)*U1</f>
        <v>1</v>
      </c>
      <c r="V22" s="65">
        <f ca="1">IF(SUM($Q1:V1)&lt;=$I$32,1,0)*V1</f>
        <v>1</v>
      </c>
      <c r="W22" s="65">
        <f ca="1">IF(SUM($Q1:W1)&lt;=$I$32,1,0)*W1</f>
        <v>1</v>
      </c>
      <c r="X22" s="65">
        <f ca="1">IF(SUM($Q1:X1)&lt;=$I$32,1,0)*X1</f>
        <v>1</v>
      </c>
      <c r="Y22" s="65">
        <f ca="1">IF(SUM($Q1:Y1)&lt;=$I$32,1,0)*Y1</f>
        <v>1</v>
      </c>
      <c r="Z22" s="65">
        <f ca="1">IF(SUM($Q1:Z1)&lt;=$I$32,1,0)*Z1</f>
        <v>1</v>
      </c>
      <c r="AA22" s="65">
        <f ca="1">IF(SUM($Q1:AA1)&lt;=$I$32,1,0)*AA1</f>
        <v>1</v>
      </c>
      <c r="AB22" s="65">
        <f ca="1">IF(SUM($Q1:AB1)&lt;=$I$32,1,0)*AB1</f>
        <v>1</v>
      </c>
      <c r="AC22" s="65">
        <f ca="1">IF(SUM($Q1:AC1)&lt;=$I$32,1,0)*AC1</f>
        <v>1</v>
      </c>
      <c r="AD22" s="65">
        <f ca="1">IF(SUM($Q1:AD1)&lt;=$I$32,1,0)*AD1</f>
        <v>1</v>
      </c>
      <c r="AE22" s="65">
        <f ca="1">IF(SUM($Q1:AE1)&lt;=$I$32,1,0)*AE1</f>
        <v>1</v>
      </c>
      <c r="AF22" s="65">
        <f ca="1">IF(SUM($Q1:AF1)&lt;=$I$32,1,0)*AF1</f>
        <v>1</v>
      </c>
      <c r="AG22" s="65">
        <f ca="1">IF(SUM($Q1:AG1)&lt;=$I$32,1,0)*AG1</f>
        <v>1</v>
      </c>
      <c r="AH22" s="65">
        <f ca="1">IF(SUM($Q1:AH1)&lt;=$I$32,1,0)*AH1</f>
        <v>1</v>
      </c>
      <c r="AI22" s="65">
        <f ca="1">IF(SUM($Q1:AI1)&lt;=$I$32,1,0)*AI1</f>
        <v>1</v>
      </c>
      <c r="AJ22" s="65">
        <f ca="1">IF(SUM($Q1:AJ1)&lt;=$I$32,1,0)*AJ1</f>
        <v>1</v>
      </c>
      <c r="AK22" s="65">
        <f ca="1">IF(SUM($Q1:AK1)&lt;=$I$32,1,0)*AK1</f>
        <v>1</v>
      </c>
      <c r="AL22" s="65">
        <f ca="1">IF(SUM($Q1:AL1)&lt;=$I$32,1,0)*AL1</f>
        <v>1</v>
      </c>
      <c r="AM22" s="65">
        <f ca="1">IF(SUM($Q1:AM1)&lt;=$I$32,1,0)*AM1</f>
        <v>1</v>
      </c>
      <c r="AN22" s="65">
        <f ca="1">IF(SUM($Q1:AN1)&lt;=$I$32,1,0)*AN1</f>
        <v>1</v>
      </c>
      <c r="AO22" s="65">
        <f ca="1">IF(SUM($Q1:AO1)&lt;=$I$32,1,0)*AO1</f>
        <v>1</v>
      </c>
      <c r="AP22" s="65">
        <f ca="1">IF(SUM($Q1:AP1)&lt;=$I$32,1,0)*AP1</f>
        <v>1</v>
      </c>
      <c r="AQ22" s="65">
        <f ca="1">IF(SUM($Q1:AQ1)&lt;=$I$32,1,0)*AQ1</f>
        <v>1</v>
      </c>
      <c r="AR22" s="65">
        <f ca="1">IF(SUM($Q1:AR1)&lt;=$I$32,1,0)*AR1</f>
        <v>1</v>
      </c>
      <c r="AS22" s="65">
        <f ca="1">IF(SUM($Q1:AS1)&lt;=$I$32,1,0)*AS1</f>
        <v>1</v>
      </c>
      <c r="AT22" s="65">
        <f ca="1">IF(SUM($Q1:AT1)&lt;=$I$32,1,0)*AT1</f>
        <v>1</v>
      </c>
      <c r="AU22" s="65">
        <f ca="1">IF(SUM($Q1:AU1)&lt;=$I$32,1,0)*AU1</f>
        <v>1</v>
      </c>
      <c r="AV22" s="65">
        <f ca="1">IF(SUM($Q1:AV1)&lt;=$I$32,1,0)*AV1</f>
        <v>1</v>
      </c>
      <c r="AW22" s="65">
        <f ca="1">IF(SUM($Q1:AW1)&lt;=$I$32,1,0)*AW1</f>
        <v>1</v>
      </c>
      <c r="AX22" s="65">
        <f ca="1">IF(SUM($Q1:AX1)&lt;=$I$32,1,0)*AX1</f>
        <v>1</v>
      </c>
      <c r="AY22" s="65">
        <f ca="1">IF(SUM($Q1:AY1)&lt;=$I$32,1,0)*AY1</f>
        <v>1</v>
      </c>
      <c r="AZ22" s="65">
        <f ca="1">IF(SUM($Q1:AZ1)&lt;=$I$32,1,0)*AZ1</f>
        <v>1</v>
      </c>
      <c r="BA22" s="65">
        <f ca="1">IF(SUM($Q1:BA1)&lt;=$I$32,1,0)*BA1</f>
        <v>1</v>
      </c>
      <c r="BB22" s="65">
        <f ca="1">IF(SUM($Q1:BB1)&lt;=$I$32,1,0)*BB1</f>
        <v>1</v>
      </c>
      <c r="BC22" s="65">
        <f ca="1">IF(SUM($Q1:BC1)&lt;=$I$32,1,0)*BC1</f>
        <v>1</v>
      </c>
      <c r="BD22" s="65">
        <f ca="1">IF(SUM($Q1:BD1)&lt;=$I$32,1,0)*BD1</f>
        <v>1</v>
      </c>
      <c r="BE22" s="65">
        <f ca="1">IF(SUM($Q1:BE1)&lt;=$I$32,1,0)*BE1</f>
        <v>1</v>
      </c>
      <c r="BF22" s="65">
        <f ca="1">IF(SUM($Q1:BF1)&lt;=$I$32,1,0)*BF1</f>
        <v>1</v>
      </c>
      <c r="BG22" s="65">
        <f ca="1">IF(SUM($Q1:BG1)&lt;=$I$32,1,0)*BG1</f>
        <v>1</v>
      </c>
      <c r="BH22" s="65">
        <f ca="1">IF(SUM($Q1:BH1)&lt;=$I$32,1,0)*BH1</f>
        <v>1</v>
      </c>
      <c r="BI22" s="65">
        <f ca="1">IF(SUM($Q1:BI1)&lt;=$I$32,1,0)*BI1</f>
        <v>1</v>
      </c>
      <c r="BJ22" s="65">
        <f ca="1">IF(SUM($Q1:BJ1)&lt;=$I$32,1,0)*BJ1</f>
        <v>1</v>
      </c>
      <c r="BK22" s="65">
        <f ca="1">IF(SUM($Q1:BK1)&lt;=$I$32,1,0)*BK1</f>
        <v>1</v>
      </c>
      <c r="BL22" s="65">
        <f ca="1">IF(SUM($Q1:BL1)&lt;=$I$32,1,0)*BL1</f>
        <v>1</v>
      </c>
      <c r="BM22" s="65">
        <f ca="1">IF(SUM($Q1:BM1)&lt;=$I$32,1,0)*BM1</f>
        <v>1</v>
      </c>
      <c r="BN22" s="65">
        <f ca="1">IF(SUM($Q1:BN1)&lt;=$I$32,1,0)*BN1</f>
        <v>1</v>
      </c>
      <c r="BO22" s="65">
        <f ca="1">IF(SUM($Q1:BO1)&lt;=$I$32,1,0)*BO1</f>
        <v>1</v>
      </c>
      <c r="BP22" s="65">
        <f ca="1">IF(SUM($Q1:BP1)&lt;=$I$32,1,0)*BP1</f>
        <v>1</v>
      </c>
      <c r="BQ22" s="65">
        <f ca="1">IF(SUM($Q1:BQ1)&lt;=$I$32,1,0)*BQ1</f>
        <v>1</v>
      </c>
      <c r="BR22" s="65">
        <f ca="1">IF(SUM($Q1:BR1)&lt;=$I$32,1,0)*BR1</f>
        <v>1</v>
      </c>
      <c r="BS22" s="65">
        <f ca="1">IF(SUM($Q1:BS1)&lt;=$I$32,1,0)*BS1</f>
        <v>1</v>
      </c>
      <c r="BT22" s="65">
        <f ca="1">IF(SUM($Q1:BT1)&lt;=$I$32,1,0)*BT1</f>
        <v>1</v>
      </c>
      <c r="BU22" s="65">
        <f ca="1">IF(SUM($Q1:BU1)&lt;=$I$32,1,0)*BU1</f>
        <v>1</v>
      </c>
      <c r="BV22" s="65">
        <f ca="1">IF(SUM($Q1:BV1)&lt;=$I$32,1,0)*BV1</f>
        <v>1</v>
      </c>
      <c r="BW22" s="65">
        <f ca="1">IF(SUM($Q1:BW1)&lt;=$I$32,1,0)*BW1</f>
        <v>1</v>
      </c>
      <c r="BX22" s="65">
        <f ca="1">IF(SUM($Q1:BX1)&lt;=$I$32,1,0)*BX1</f>
        <v>1</v>
      </c>
      <c r="BY22" s="65">
        <f ca="1">IF(SUM($Q1:BY1)&lt;=$I$32,1,0)*BY1</f>
        <v>1</v>
      </c>
      <c r="BZ22" s="65">
        <f ca="1">IF(SUM($Q1:BZ1)&lt;=$I$32,1,0)*BZ1</f>
        <v>1</v>
      </c>
      <c r="CA22" s="65">
        <f ca="1">IF(SUM($Q1:CA1)&lt;=$I$32,1,0)*CA1</f>
        <v>1</v>
      </c>
      <c r="CB22" s="65">
        <f ca="1">IF(SUM($Q1:CB1)&lt;=$I$32,1,0)*CB1</f>
        <v>1</v>
      </c>
      <c r="CC22" s="65">
        <f ca="1">IF(SUM($Q1:CC1)&lt;=$I$32,1,0)*CC1</f>
        <v>1</v>
      </c>
      <c r="CD22" s="65">
        <f ca="1">IF(SUM($Q1:CD1)&lt;=$I$32,1,0)*CD1</f>
        <v>1</v>
      </c>
      <c r="CE22" s="65">
        <f ca="1">IF(SUM($Q1:CE1)&lt;=$I$32,1,0)*CE1</f>
        <v>1</v>
      </c>
      <c r="CF22" s="65">
        <f ca="1">IF(SUM($Q1:CF1)&lt;=$I$32,1,0)*CF1</f>
        <v>1</v>
      </c>
      <c r="CG22" s="65">
        <f ca="1">IF(SUM($Q1:CG1)&lt;=$I$32,1,0)*CG1</f>
        <v>1</v>
      </c>
      <c r="CH22" s="65">
        <f ca="1">IF(SUM($Q1:CH1)&lt;=$I$32,1,0)*CH1</f>
        <v>1</v>
      </c>
      <c r="CI22" s="65">
        <f ca="1">IF(SUM($Q1:CI1)&lt;=$I$32,1,0)*CI1</f>
        <v>1</v>
      </c>
      <c r="CJ22" s="65">
        <f ca="1">IF(SUM($Q1:CJ1)&lt;=$I$32,1,0)*CJ1</f>
        <v>1</v>
      </c>
      <c r="CK22" s="65">
        <f ca="1">IF(SUM($Q1:CK1)&lt;=$I$32,1,0)*CK1</f>
        <v>1</v>
      </c>
      <c r="CL22" s="65">
        <f ca="1">IF(SUM($Q1:CL1)&lt;=$I$32,1,0)*CL1</f>
        <v>1</v>
      </c>
      <c r="CM22" s="65">
        <f ca="1">IF(SUM($Q1:CM1)&lt;=$I$32,1,0)*CM1</f>
        <v>1</v>
      </c>
      <c r="CN22" s="65">
        <f ca="1">IF(SUM($Q1:CN1)&lt;=$I$32,1,0)*CN1</f>
        <v>1</v>
      </c>
      <c r="CO22" s="65">
        <f ca="1">IF(SUM($Q1:CO1)&lt;=$I$32,1,0)*CO1</f>
        <v>1</v>
      </c>
      <c r="CP22" s="65">
        <f ca="1">IF(SUM($Q1:CP1)&lt;=$I$32,1,0)*CP1</f>
        <v>1</v>
      </c>
      <c r="CQ22" s="65">
        <f ca="1">IF(SUM($Q1:CQ1)&lt;=$I$32,1,0)*CQ1</f>
        <v>1</v>
      </c>
      <c r="CR22" s="65">
        <f ca="1">IF(SUM($Q1:CR1)&lt;=$I$32,1,0)*CR1</f>
        <v>1</v>
      </c>
      <c r="CS22" s="65">
        <f ca="1">IF(SUM($Q1:CS1)&lt;=$I$32,1,0)*CS1</f>
        <v>1</v>
      </c>
      <c r="CT22" s="65">
        <f ca="1">IF(SUM($Q1:CT1)&lt;=$I$32,1,0)*CT1</f>
        <v>1</v>
      </c>
      <c r="CU22" s="65">
        <f ca="1">IF(SUM($Q1:CU1)&lt;=$I$32,1,0)*CU1</f>
        <v>1</v>
      </c>
      <c r="CV22" s="65">
        <f ca="1">IF(SUM($Q1:CV1)&lt;=$I$32,1,0)*CV1</f>
        <v>1</v>
      </c>
      <c r="CW22" s="65">
        <f ca="1">IF(SUM($Q1:CW1)&lt;=$I$32,1,0)*CW1</f>
        <v>1</v>
      </c>
      <c r="CX22" s="65">
        <f ca="1">IF(SUM($Q1:CX1)&lt;=$I$32,1,0)*CX1</f>
        <v>1</v>
      </c>
      <c r="CY22" s="65">
        <f ca="1">IF(SUM($Q1:CY1)&lt;=$I$32,1,0)*CY1</f>
        <v>1</v>
      </c>
      <c r="CZ22" s="65">
        <f ca="1">IF(SUM($Q1:CZ1)&lt;=$I$32,1,0)*CZ1</f>
        <v>1</v>
      </c>
      <c r="DA22" s="65">
        <f ca="1">IF(SUM($Q1:DA1)&lt;=$I$32,1,0)*DA1</f>
        <v>0</v>
      </c>
      <c r="DB22" s="65">
        <f ca="1">IF(SUM($Q1:DB1)&lt;=$I$32,1,0)*DB1</f>
        <v>0</v>
      </c>
      <c r="DC22" s="65">
        <f ca="1">IF(SUM($Q1:DC1)&lt;=$I$32,1,0)*DC1</f>
        <v>0</v>
      </c>
      <c r="DD22" s="65">
        <f ca="1">IF(SUM($Q1:DD1)&lt;=$I$32,1,0)*DD1</f>
        <v>0</v>
      </c>
      <c r="DE22" s="65">
        <f ca="1">IF(SUM($Q1:DE1)&lt;=$I$32,1,0)*DE1</f>
        <v>0</v>
      </c>
      <c r="DF22" s="65">
        <f ca="1">IF(SUM($Q1:DF1)&lt;=$I$32,1,0)*DF1</f>
        <v>0</v>
      </c>
      <c r="DG22" s="65">
        <f ca="1">IF(SUM($Q1:DG1)&lt;=$I$32,1,0)*DG1</f>
        <v>0</v>
      </c>
      <c r="DH22" s="65">
        <f ca="1">IF(SUM($Q1:DH1)&lt;=$I$32,1,0)*DH1</f>
        <v>0</v>
      </c>
      <c r="DI22" s="65">
        <f ca="1">IF(SUM($Q1:DI1)&lt;=$I$32,1,0)*DI1</f>
        <v>0</v>
      </c>
      <c r="DJ22" s="65">
        <f ca="1">IF(SUM($Q1:DJ1)&lt;=$I$32,1,0)*DJ1</f>
        <v>0</v>
      </c>
      <c r="DK22" s="65">
        <f ca="1">IF(SUM($Q1:DK1)&lt;=$I$32,1,0)*DK1</f>
        <v>0</v>
      </c>
      <c r="DL22" s="65">
        <f ca="1">IF(SUM($Q1:DL1)&lt;=$I$32,1,0)*DL1</f>
        <v>0</v>
      </c>
      <c r="DM22" s="65">
        <f ca="1">IF(SUM($Q1:DM1)&lt;=$I$32,1,0)*DM1</f>
        <v>0</v>
      </c>
      <c r="DN22" s="65">
        <f ca="1">IF(SUM($Q1:DN1)&lt;=$I$32,1,0)*DN1</f>
        <v>0</v>
      </c>
      <c r="DO22" s="65">
        <f ca="1">IF(SUM($Q1:DO1)&lt;=$I$32,1,0)*DO1</f>
        <v>0</v>
      </c>
      <c r="DP22" s="65">
        <f ca="1">IF(SUM($Q1:DP1)&lt;=$I$32,1,0)*DP1</f>
        <v>0</v>
      </c>
      <c r="DQ22" s="65">
        <f ca="1">IF(SUM($Q1:DQ1)&lt;=$I$32,1,0)*DQ1</f>
        <v>0</v>
      </c>
      <c r="DR22" s="65">
        <f ca="1">IF(SUM($Q1:DR1)&lt;=$I$32,1,0)*DR1</f>
        <v>0</v>
      </c>
      <c r="DS22" s="65">
        <f ca="1">IF(SUM($Q1:DS1)&lt;=$I$32,1,0)*DS1</f>
        <v>0</v>
      </c>
      <c r="DT22" s="65">
        <f ca="1">IF(SUM($Q1:DT1)&lt;=$I$32,1,0)*DT1</f>
        <v>0</v>
      </c>
      <c r="DU22" s="65">
        <f ca="1">IF(SUM($Q1:DU1)&lt;=$I$32,1,0)*DU1</f>
        <v>0</v>
      </c>
      <c r="DV22" s="65">
        <f ca="1">IF(SUM($Q1:DV1)&lt;=$I$32,1,0)*DV1</f>
        <v>0</v>
      </c>
      <c r="DW22" s="65">
        <f ca="1">IF(SUM($Q1:DW1)&lt;=$I$32,1,0)*DW1</f>
        <v>0</v>
      </c>
      <c r="DX22" s="65">
        <f ca="1">IF(SUM($Q1:DX1)&lt;=$I$32,1,0)*DX1</f>
        <v>0</v>
      </c>
      <c r="DY22" s="65">
        <f ca="1">IF(SUM($Q1:DY1)&lt;=$I$32,1,0)*DY1</f>
        <v>0</v>
      </c>
      <c r="DZ22" s="65">
        <f ca="1">IF(SUM($Q1:DZ1)&lt;=$I$32,1,0)*DZ1</f>
        <v>0</v>
      </c>
      <c r="EA22" s="65">
        <f ca="1">IF(SUM($Q1:EA1)&lt;=$I$32,1,0)*EA1</f>
        <v>0</v>
      </c>
      <c r="EB22" s="65">
        <f ca="1">IF(SUM($Q1:EB1)&lt;=$I$32,1,0)*EB1</f>
        <v>0</v>
      </c>
      <c r="EC22" s="65">
        <f ca="1">IF(SUM($Q1:EC1)&lt;=$I$32,1,0)*EC1</f>
        <v>0</v>
      </c>
      <c r="ED22" s="65">
        <f ca="1">IF(SUM($Q1:ED1)&lt;=$I$32,1,0)*ED1</f>
        <v>0</v>
      </c>
      <c r="EE22" s="65">
        <f ca="1">IF(SUM($Q1:EE1)&lt;=$I$32,1,0)*EE1</f>
        <v>0</v>
      </c>
      <c r="EF22" s="65">
        <f ca="1">IF(SUM($Q1:EF1)&lt;=$I$32,1,0)*EF1</f>
        <v>0</v>
      </c>
      <c r="EG22" s="65">
        <f ca="1">IF(SUM($Q1:EG1)&lt;=$I$32,1,0)*EG1</f>
        <v>0</v>
      </c>
      <c r="EH22" s="65">
        <f ca="1">IF(SUM($Q1:EH1)&lt;=$I$32,1,0)*EH1</f>
        <v>0</v>
      </c>
      <c r="EI22" s="65">
        <f ca="1">IF(SUM($Q1:EI1)&lt;=$I$32,1,0)*EI1</f>
        <v>0</v>
      </c>
      <c r="EJ22" s="65">
        <f ca="1">IF(SUM($Q1:EJ1)&lt;=$I$32,1,0)*EJ1</f>
        <v>0</v>
      </c>
      <c r="EK22" s="65">
        <f ca="1">IF(SUM($Q1:EK1)&lt;=$I$32,1,0)*EK1</f>
        <v>0</v>
      </c>
      <c r="EL22" s="65">
        <f ca="1">IF(SUM($Q1:EL1)&lt;=$I$32,1,0)*EL1</f>
        <v>0</v>
      </c>
      <c r="EM22" s="65">
        <f ca="1">IF(SUM($Q1:EM1)&lt;=$I$32,1,0)*EM1</f>
        <v>0</v>
      </c>
      <c r="EN22" s="65">
        <f ca="1">IF(SUM($Q1:EN1)&lt;=$I$32,1,0)*EN1</f>
        <v>0</v>
      </c>
      <c r="EO22" s="65">
        <f ca="1">IF(SUM($Q1:EO1)&lt;=$I$32,1,0)*EO1</f>
        <v>0</v>
      </c>
      <c r="EP22" s="65">
        <f ca="1">IF(SUM($Q1:EP1)&lt;=$I$32,1,0)*EP1</f>
        <v>0</v>
      </c>
      <c r="EQ22" s="65">
        <f ca="1">IF(SUM($Q1:EQ1)&lt;=$I$32,1,0)*EQ1</f>
        <v>0</v>
      </c>
      <c r="ER22" s="65">
        <f ca="1">IF(SUM($Q1:ER1)&lt;=$I$32,1,0)*ER1</f>
        <v>0</v>
      </c>
      <c r="ES22" s="65">
        <f ca="1">IF(SUM($Q1:ES1)&lt;=$I$32,1,0)*ES1</f>
        <v>0</v>
      </c>
      <c r="ET22" s="65">
        <f ca="1">IF(SUM($Q1:ET1)&lt;=$I$32,1,0)*ET1</f>
        <v>0</v>
      </c>
      <c r="EU22" s="65">
        <f ca="1">IF(SUM($Q1:EU1)&lt;=$I$32,1,0)*EU1</f>
        <v>0</v>
      </c>
      <c r="EV22" s="65">
        <f ca="1">IF(SUM($Q1:EV1)&lt;=$I$32,1,0)*EV1</f>
        <v>0</v>
      </c>
      <c r="EW22" s="65">
        <f ca="1">IF(SUM($Q1:EW1)&lt;=$I$32,1,0)*EW1</f>
        <v>0</v>
      </c>
      <c r="EX22" s="65">
        <f ca="1">IF(SUM($Q1:EX1)&lt;=$I$32,1,0)*EX1</f>
        <v>0</v>
      </c>
      <c r="EY22" s="65">
        <f ca="1">IF(SUM($Q1:EY1)&lt;=$I$32,1,0)*EY1</f>
        <v>0</v>
      </c>
      <c r="EZ22" s="65">
        <f ca="1">IF(SUM($Q1:EZ1)&lt;=$I$32,1,0)*EZ1</f>
        <v>0</v>
      </c>
      <c r="FA22" s="65">
        <f ca="1">IF(SUM($Q1:FA1)&lt;=$I$32,1,0)*FA1</f>
        <v>0</v>
      </c>
      <c r="FB22" s="65">
        <f ca="1">IF(SUM($Q1:FB1)&lt;=$I$32,1,0)*FB1</f>
        <v>0</v>
      </c>
      <c r="FC22" s="65">
        <f ca="1">IF(SUM($Q1:FC1)&lt;=$I$32,1,0)*FC1</f>
        <v>0</v>
      </c>
      <c r="FD22" s="65">
        <f ca="1">IF(SUM($Q1:FD1)&lt;=$I$32,1,0)*FD1</f>
        <v>0</v>
      </c>
      <c r="FE22" s="65">
        <f ca="1">IF(SUM($Q1:FE1)&lt;=$I$32,1,0)*FE1</f>
        <v>0</v>
      </c>
      <c r="FF22" s="65">
        <f ca="1">IF(SUM($Q1:FF1)&lt;=$I$32,1,0)*FF1</f>
        <v>0</v>
      </c>
      <c r="FG22" s="65">
        <f ca="1">IF(SUM($Q1:FG1)&lt;=$I$32,1,0)*FG1</f>
        <v>0</v>
      </c>
      <c r="FH22" s="65">
        <f ca="1">IF(SUM($Q1:FH1)&lt;=$I$32,1,0)*FH1</f>
        <v>0</v>
      </c>
      <c r="FI22" s="65">
        <f ca="1">IF(SUM($Q1:FI1)&lt;=$I$32,1,0)*FI1</f>
        <v>0</v>
      </c>
      <c r="FJ22" s="65">
        <f ca="1">IF(SUM($Q1:FJ1)&lt;=$I$32,1,0)*FJ1</f>
        <v>0</v>
      </c>
      <c r="FK22" s="65">
        <f ca="1">IF(SUM($Q1:FK1)&lt;=$I$32,1,0)*FK1</f>
        <v>0</v>
      </c>
      <c r="FL22" s="65">
        <f ca="1">IF(SUM($Q1:FL1)&lt;=$I$32,1,0)*FL1</f>
        <v>0</v>
      </c>
      <c r="FM22" s="65">
        <f ca="1">IF(SUM($Q1:FM1)&lt;=$I$32,1,0)*FM1</f>
        <v>0</v>
      </c>
      <c r="FN22" s="65">
        <f ca="1">IF(SUM($Q1:FN1)&lt;=$I$32,1,0)*FN1</f>
        <v>0</v>
      </c>
      <c r="FO22" s="65">
        <f ca="1">IF(SUM($Q1:FO1)&lt;=$I$32,1,0)*FO1</f>
        <v>0</v>
      </c>
      <c r="FP22" s="65">
        <f ca="1">IF(SUM($Q1:FP1)&lt;=$I$32,1,0)*FP1</f>
        <v>0</v>
      </c>
      <c r="FQ22" s="65">
        <f ca="1">IF(SUM($Q1:FQ1)&lt;=$I$32,1,0)*FQ1</f>
        <v>0</v>
      </c>
      <c r="FR22" s="65">
        <f ca="1">IF(SUM($Q1:FR1)&lt;=$I$32,1,0)*FR1</f>
        <v>0</v>
      </c>
      <c r="FS22" s="65">
        <f ca="1">IF(SUM($Q1:FS1)&lt;=$I$32,1,0)*FS1</f>
        <v>0</v>
      </c>
      <c r="FT22" s="65">
        <f ca="1">IF(SUM($Q1:FT1)&lt;=$I$32,1,0)*FT1</f>
        <v>0</v>
      </c>
      <c r="FU22" s="65">
        <f ca="1">IF(SUM($Q1:FU1)&lt;=$I$32,1,0)*FU1</f>
        <v>0</v>
      </c>
      <c r="FV22" s="65">
        <f ca="1">IF(SUM($Q1:FV1)&lt;=$I$32,1,0)*FV1</f>
        <v>0</v>
      </c>
      <c r="FW22" s="65">
        <f ca="1">IF(SUM($Q1:FW1)&lt;=$I$32,1,0)*FW1</f>
        <v>0</v>
      </c>
      <c r="FX22" s="65">
        <f ca="1">IF(SUM($Q1:FX1)&lt;=$I$32,1,0)*FX1</f>
        <v>0</v>
      </c>
      <c r="FY22" s="65">
        <f ca="1">IF(SUM($Q1:FY1)&lt;=$I$32,1,0)*FY1</f>
        <v>0</v>
      </c>
      <c r="FZ22" s="65">
        <f ca="1">IF(SUM($Q1:FZ1)&lt;=$I$32,1,0)*FZ1</f>
        <v>0</v>
      </c>
      <c r="GA22" s="65">
        <f ca="1">IF(SUM($Q1:GA1)&lt;=$I$32,1,0)*GA1</f>
        <v>0</v>
      </c>
      <c r="GB22" s="65">
        <f ca="1">IF(SUM($Q1:GB1)&lt;=$I$32,1,0)*GB1</f>
        <v>0</v>
      </c>
      <c r="GC22" s="65">
        <f ca="1">IF(SUM($Q1:GC1)&lt;=$I$32,1,0)*GC1</f>
        <v>0</v>
      </c>
      <c r="GD22" s="65">
        <f ca="1">IF(SUM($Q1:GD1)&lt;=$I$32,1,0)*GD1</f>
        <v>0</v>
      </c>
      <c r="GE22" s="65">
        <f ca="1">IF(SUM($Q1:GE1)&lt;=$I$32,1,0)*GE1</f>
        <v>0</v>
      </c>
      <c r="GF22" s="65">
        <f ca="1">IF(SUM($Q1:GF1)&lt;=$I$32,1,0)*GF1</f>
        <v>0</v>
      </c>
      <c r="GG22" s="65">
        <f ca="1">IF(SUM($Q1:GG1)&lt;=$I$32,1,0)*GG1</f>
        <v>0</v>
      </c>
      <c r="GH22" s="65">
        <f ca="1">IF(SUM($Q1:GH1)&lt;=$I$32,1,0)*GH1</f>
        <v>0</v>
      </c>
      <c r="GI22" s="65">
        <f ca="1">IF(SUM($Q1:GI1)&lt;=$I$32,1,0)*GI1</f>
        <v>0</v>
      </c>
      <c r="GJ22" s="65">
        <f ca="1">IF(SUM($Q1:GJ1)&lt;=$I$32,1,0)*GJ1</f>
        <v>0</v>
      </c>
      <c r="GK22" s="65">
        <f ca="1">IF(SUM($Q1:GK1)&lt;=$I$32,1,0)*GK1</f>
        <v>0</v>
      </c>
      <c r="GL22" s="65">
        <f ca="1">IF(SUM($Q1:GL1)&lt;=$I$32,1,0)*GL1</f>
        <v>0</v>
      </c>
      <c r="GM22" s="65">
        <f ca="1">IF(SUM($Q1:GM1)&lt;=$I$32,1,0)*GM1</f>
        <v>0</v>
      </c>
      <c r="GN22" s="65">
        <f ca="1">IF(SUM($Q1:GN1)&lt;=$I$32,1,0)*GN1</f>
        <v>0</v>
      </c>
      <c r="GO22" s="65">
        <f ca="1">IF(SUM($Q1:GO1)&lt;=$I$32,1,0)*GO1</f>
        <v>0</v>
      </c>
      <c r="GP22" s="65">
        <f ca="1">IF(SUM($Q1:GP1)&lt;=$I$32,1,0)*GP1</f>
        <v>0</v>
      </c>
      <c r="GQ22" s="65">
        <f ca="1">IF(SUM($Q1:GQ1)&lt;=$I$32,1,0)*GQ1</f>
        <v>0</v>
      </c>
      <c r="GR22" s="65">
        <f ca="1">IF(SUM($Q1:GR1)&lt;=$I$32,1,0)*GR1</f>
        <v>0</v>
      </c>
      <c r="GS22" s="65">
        <f ca="1">IF(SUM($Q1:GS1)&lt;=$I$32,1,0)*GS1</f>
        <v>0</v>
      </c>
      <c r="GT22" s="65">
        <f ca="1">IF(SUM($Q1:GT1)&lt;=$I$32,1,0)*GT1</f>
        <v>0</v>
      </c>
      <c r="GU22" s="65">
        <f ca="1">IF(SUM($Q1:GU1)&lt;=$I$32,1,0)*GU1</f>
        <v>0</v>
      </c>
      <c r="GV22" s="65">
        <f ca="1">IF(SUM($Q1:GV1)&lt;=$I$32,1,0)*GV1</f>
        <v>0</v>
      </c>
      <c r="GW22" s="65">
        <f ca="1">IF(SUM($Q1:GW1)&lt;=$I$32,1,0)*GW1</f>
        <v>0</v>
      </c>
      <c r="GX22" s="65">
        <f ca="1">IF(SUM($Q1:GX1)&lt;=$I$32,1,0)*GX1</f>
        <v>0</v>
      </c>
      <c r="GY22" s="65">
        <f ca="1">IF(SUM($Q1:GY1)&lt;=$I$32,1,0)*GY1</f>
        <v>0</v>
      </c>
      <c r="GZ22" s="65">
        <f ca="1">IF(SUM($Q1:GZ1)&lt;=$I$32,1,0)*GZ1</f>
        <v>0</v>
      </c>
      <c r="HA22" s="65">
        <f ca="1">IF(SUM($Q1:HA1)&lt;=$I$32,1,0)*HA1</f>
        <v>0</v>
      </c>
      <c r="HB22" s="65">
        <f ca="1">IF(SUM($Q1:HB1)&lt;=$I$32,1,0)*HB1</f>
        <v>0</v>
      </c>
      <c r="HC22" s="65">
        <f ca="1">IF(SUM($Q1:HC1)&lt;=$I$32,1,0)*HC1</f>
        <v>0</v>
      </c>
      <c r="HD22" s="65">
        <f ca="1">IF(SUM($Q1:HD1)&lt;=$I$32,1,0)*HD1</f>
        <v>0</v>
      </c>
      <c r="HE22" s="65">
        <f ca="1">IF(SUM($Q1:HE1)&lt;=$I$32,1,0)*HE1</f>
        <v>0</v>
      </c>
      <c r="HF22" s="65">
        <f ca="1">IF(SUM($Q1:HF1)&lt;=$I$32,1,0)*HF1</f>
        <v>0</v>
      </c>
      <c r="HG22" s="65">
        <f ca="1">IF(SUM($Q1:HG1)&lt;=$I$32,1,0)*HG1</f>
        <v>0</v>
      </c>
      <c r="HH22" s="65">
        <f ca="1">IF(SUM($Q1:HH1)&lt;=$I$32,1,0)*HH1</f>
        <v>0</v>
      </c>
      <c r="HI22" s="65">
        <f ca="1">IF(SUM($Q1:HI1)&lt;=$I$32,1,0)*HI1</f>
        <v>0</v>
      </c>
      <c r="HJ22" s="65">
        <f ca="1">IF(SUM($Q1:HJ1)&lt;=$I$32,1,0)*HJ1</f>
        <v>0</v>
      </c>
      <c r="HK22" s="65">
        <f ca="1">IF(SUM($Q1:HK1)&lt;=$I$32,1,0)*HK1</f>
        <v>0</v>
      </c>
      <c r="HL22" s="65">
        <f ca="1">IF(SUM($Q1:HL1)&lt;=$I$32,1,0)*HL1</f>
        <v>0</v>
      </c>
      <c r="HM22" s="65">
        <f ca="1">IF(SUM($Q1:HM1)&lt;=$I$32,1,0)*HM1</f>
        <v>0</v>
      </c>
      <c r="HN22" s="65">
        <f ca="1">IF(SUM($Q1:HN1)&lt;=$I$32,1,0)*HN1</f>
        <v>0</v>
      </c>
      <c r="HO22" s="65">
        <f ca="1">IF(SUM($Q1:HO1)&lt;=$I$32,1,0)*HO1</f>
        <v>0</v>
      </c>
      <c r="HP22" s="65">
        <f ca="1">IF(SUM($Q1:HP1)&lt;=$I$32,1,0)*HP1</f>
        <v>0</v>
      </c>
      <c r="HQ22" s="65">
        <f ca="1">IF(SUM($Q1:HQ1)&lt;=$I$32,1,0)*HQ1</f>
        <v>0</v>
      </c>
      <c r="HR22" s="65">
        <f ca="1">IF(SUM($Q1:HR1)&lt;=$I$32,1,0)*HR1</f>
        <v>0</v>
      </c>
      <c r="HS22" s="65">
        <f ca="1">IF(SUM($Q1:HS1)&lt;=$I$32,1,0)*HS1</f>
        <v>0</v>
      </c>
      <c r="HT22" s="65">
        <f ca="1">IF(SUM($Q1:HT1)&lt;=$I$32,1,0)*HT1</f>
        <v>0</v>
      </c>
      <c r="HU22" s="65">
        <f ca="1">IF(SUM($Q1:HU1)&lt;=$I$32,1,0)*HU1</f>
        <v>0</v>
      </c>
      <c r="HV22" s="65">
        <f ca="1">IF(SUM($Q1:HV1)&lt;=$I$32,1,0)*HV1</f>
        <v>0</v>
      </c>
      <c r="HW22" s="65">
        <f ca="1">IF(SUM($Q1:HW1)&lt;=$I$32,1,0)*HW1</f>
        <v>0</v>
      </c>
      <c r="HX22" s="65">
        <f ca="1">IF(SUM($Q1:HX1)&lt;=$I$32,1,0)*HX1</f>
        <v>0</v>
      </c>
      <c r="HY22" s="65">
        <f ca="1">IF(SUM($Q1:HY1)&lt;=$I$32,1,0)*HY1</f>
        <v>0</v>
      </c>
      <c r="HZ22" s="65">
        <f ca="1">IF(SUM($Q1:HZ1)&lt;=$I$32,1,0)*HZ1</f>
        <v>0</v>
      </c>
      <c r="IA22" s="65">
        <f ca="1">IF(SUM($Q1:IA1)&lt;=$I$32,1,0)*IA1</f>
        <v>0</v>
      </c>
      <c r="IB22" s="65">
        <f ca="1">IF(SUM($Q1:IB1)&lt;=$I$32,1,0)*IB1</f>
        <v>0</v>
      </c>
      <c r="IC22" s="65">
        <f ca="1">IF(SUM($Q1:IC1)&lt;=$I$32,1,0)*IC1</f>
        <v>0</v>
      </c>
      <c r="ID22" s="65">
        <f ca="1">IF(SUM($Q1:ID1)&lt;=$I$32,1,0)*ID1</f>
        <v>0</v>
      </c>
      <c r="IE22" s="65">
        <f ca="1">IF(SUM($Q1:IE1)&lt;=$I$32,1,0)*IE1</f>
        <v>0</v>
      </c>
      <c r="IF22" s="65">
        <f ca="1">IF(SUM($Q1:IF1)&lt;=$I$32,1,0)*IF1</f>
        <v>0</v>
      </c>
      <c r="IG22" s="65">
        <f ca="1">IF(SUM($Q1:IG1)&lt;=$I$32,1,0)*IG1</f>
        <v>0</v>
      </c>
      <c r="IH22" s="65">
        <f ca="1">IF(SUM($Q1:IH1)&lt;=$I$32,1,0)*IH1</f>
        <v>0</v>
      </c>
      <c r="II22" s="65">
        <f ca="1">IF(SUM($Q1:II1)&lt;=$I$32,1,0)*II1</f>
        <v>0</v>
      </c>
      <c r="IJ22" s="65">
        <f ca="1">IF(SUM($Q1:IJ1)&lt;=$I$32,1,0)*IJ1</f>
        <v>0</v>
      </c>
      <c r="IK22" s="65">
        <f ca="1">IF(SUM($Q1:IK1)&lt;=$I$32,1,0)*IK1</f>
        <v>0</v>
      </c>
      <c r="IL22" s="65">
        <f ca="1">IF(SUM($Q1:IL1)&lt;=$I$32,1,0)*IL1</f>
        <v>0</v>
      </c>
      <c r="IM22" s="65">
        <f ca="1">IF(SUM($Q1:IM1)&lt;=$I$32,1,0)*IM1</f>
        <v>0</v>
      </c>
      <c r="IN22" s="65">
        <f ca="1">IF(SUM($Q1:IN1)&lt;=$I$32,1,0)*IN1</f>
        <v>0</v>
      </c>
      <c r="IO22" s="65">
        <f ca="1">IF(SUM($Q1:IO1)&lt;=$I$32,1,0)*IO1</f>
        <v>0</v>
      </c>
      <c r="IP22" s="65">
        <f ca="1">IF(SUM($Q1:IP1)&lt;=$I$32,1,0)*IP1</f>
        <v>0</v>
      </c>
      <c r="IQ22" s="65">
        <f ca="1">IF(SUM($Q1:IQ1)&lt;=$I$32,1,0)*IQ1</f>
        <v>0</v>
      </c>
      <c r="IR22" s="65">
        <f ca="1">IF(SUM($Q1:IR1)&lt;=$I$32,1,0)*IR1</f>
        <v>0</v>
      </c>
      <c r="IS22" s="65">
        <f ca="1">IF(SUM($Q1:IS1)&lt;=$I$32,1,0)*IS1</f>
        <v>0</v>
      </c>
      <c r="IT22" s="65">
        <f ca="1">IF(SUM($Q1:IT1)&lt;=$I$32,1,0)*IT1</f>
        <v>0</v>
      </c>
      <c r="IU22" s="65">
        <f ca="1">IF(SUM($Q1:IU1)&lt;=$I$32,1,0)*IU1</f>
        <v>0</v>
      </c>
      <c r="IV22" s="65">
        <f ca="1">IF(SUM($Q1:IV1)&lt;=$I$32,1,0)*IV1</f>
        <v>0</v>
      </c>
      <c r="IW22" s="65">
        <f ca="1">IF(SUM($Q1:IW1)&lt;=$I$32,1,0)*IW1</f>
        <v>0</v>
      </c>
      <c r="IX22" s="65">
        <f ca="1">IF(SUM($Q1:IX1)&lt;=$I$32,1,0)*IX1</f>
        <v>0</v>
      </c>
      <c r="IY22" s="65">
        <f ca="1">IF(SUM($Q1:IY1)&lt;=$I$32,1,0)*IY1</f>
        <v>0</v>
      </c>
      <c r="IZ22" s="65">
        <f ca="1">IF(SUM($Q1:IZ1)&lt;=$I$32,1,0)*IZ1</f>
        <v>0</v>
      </c>
      <c r="JA22" s="65">
        <f ca="1">IF(SUM($Q1:JA1)&lt;=$I$32,1,0)*JA1</f>
        <v>0</v>
      </c>
      <c r="JB22" s="65">
        <f ca="1">IF(SUM($Q1:JB1)&lt;=$I$32,1,0)*JB1</f>
        <v>0</v>
      </c>
      <c r="JC22" s="65">
        <f ca="1">IF(SUM($Q1:JC1)&lt;=$I$32,1,0)*JC1</f>
        <v>0</v>
      </c>
      <c r="JD22" s="65">
        <f ca="1">IF(SUM($Q1:JD1)&lt;=$I$32,1,0)*JD1</f>
        <v>0</v>
      </c>
      <c r="JE22" s="65">
        <f ca="1">IF(SUM($Q1:JE1)&lt;=$I$32,1,0)*JE1</f>
        <v>0</v>
      </c>
      <c r="JF22" s="65">
        <f ca="1">IF(SUM($Q1:JF1)&lt;=$I$32,1,0)*JF1</f>
        <v>0</v>
      </c>
      <c r="JG22" s="65">
        <f ca="1">IF(SUM($Q1:JG1)&lt;=$I$32,1,0)*JG1</f>
        <v>0</v>
      </c>
      <c r="JH22" s="65">
        <f ca="1">IF(SUM($Q1:JH1)&lt;=$I$32,1,0)*JH1</f>
        <v>0</v>
      </c>
      <c r="JI22" s="65">
        <f ca="1">IF(SUM($Q1:JI1)&lt;=$I$32,1,0)*JI1</f>
        <v>0</v>
      </c>
      <c r="JJ22" s="65">
        <f ca="1">IF(SUM($Q1:JJ1)&lt;=$I$32,1,0)*JJ1</f>
        <v>0</v>
      </c>
      <c r="JK22" s="65">
        <f ca="1">IF(SUM($Q1:JK1)&lt;=$I$32,1,0)*JK1</f>
        <v>0</v>
      </c>
      <c r="JL22" s="65">
        <f ca="1">IF(SUM($Q1:JL1)&lt;=$I$32,1,0)*JL1</f>
        <v>0</v>
      </c>
      <c r="JM22" s="65">
        <f ca="1">IF(SUM($Q1:JM1)&lt;=$I$32,1,0)*JM1</f>
        <v>0</v>
      </c>
      <c r="JN22" s="65">
        <f ca="1">IF(SUM($Q1:JN1)&lt;=$I$32,1,0)*JN1</f>
        <v>0</v>
      </c>
      <c r="JO22" s="65">
        <f ca="1">IF(SUM($Q1:JO1)&lt;=$I$32,1,0)*JO1</f>
        <v>0</v>
      </c>
      <c r="JP22" s="65">
        <f ca="1">IF(SUM($Q1:JP1)&lt;=$I$32,1,0)*JP1</f>
        <v>0</v>
      </c>
      <c r="JQ22" s="65">
        <f ca="1">IF(SUM($Q1:JQ1)&lt;=$I$32,1,0)*JQ1</f>
        <v>0</v>
      </c>
      <c r="JR22" s="65">
        <f ca="1">IF(SUM($Q1:JR1)&lt;=$I$32,1,0)*JR1</f>
        <v>0</v>
      </c>
      <c r="JS22" s="65">
        <f ca="1">IF(SUM($Q1:JS1)&lt;=$I$32,1,0)*JS1</f>
        <v>0</v>
      </c>
      <c r="JT22" s="65">
        <f ca="1">IF(SUM($Q1:JT1)&lt;=$I$32,1,0)*JT1</f>
        <v>0</v>
      </c>
      <c r="JU22" s="65">
        <f ca="1">IF(SUM($Q1:JU1)&lt;=$I$32,1,0)*JU1</f>
        <v>0</v>
      </c>
      <c r="JV22" s="65">
        <f ca="1">IF(SUM($Q1:JV1)&lt;=$I$32,1,0)*JV1</f>
        <v>0</v>
      </c>
      <c r="JW22" s="65">
        <f ca="1">IF(SUM($Q1:JW1)&lt;=$I$32,1,0)*JW1</f>
        <v>0</v>
      </c>
      <c r="JX22" s="65">
        <f ca="1">IF(SUM($Q1:JX1)&lt;=$I$32,1,0)*JX1</f>
        <v>0</v>
      </c>
      <c r="JY22" s="65">
        <f ca="1">IF(SUM($Q1:JY1)&lt;=$I$32,1,0)*JY1</f>
        <v>0</v>
      </c>
      <c r="JZ22" s="65">
        <f ca="1">IF(SUM($Q1:JZ1)&lt;=$I$32,1,0)*JZ1</f>
        <v>0</v>
      </c>
      <c r="KA22" s="65">
        <f ca="1">IF(SUM($Q1:KA1)&lt;=$I$32,1,0)*KA1</f>
        <v>0</v>
      </c>
      <c r="KB22" s="65">
        <f ca="1">IF(SUM($Q1:KB1)&lt;=$I$32,1,0)*KB1</f>
        <v>0</v>
      </c>
      <c r="KC22" s="65">
        <f ca="1">IF(SUM($Q1:KC1)&lt;=$I$32,1,0)*KC1</f>
        <v>0</v>
      </c>
      <c r="KD22" s="65">
        <f ca="1">IF(SUM($Q1:KD1)&lt;=$I$32,1,0)*KD1</f>
        <v>0</v>
      </c>
      <c r="KE22" s="65">
        <f ca="1">IF(SUM($Q1:KE1)&lt;=$I$32,1,0)*KE1</f>
        <v>0</v>
      </c>
      <c r="KF22" s="65">
        <f ca="1">IF(SUM($Q1:KF1)&lt;=$I$32,1,0)*KF1</f>
        <v>0</v>
      </c>
      <c r="KG22" s="65">
        <f ca="1">IF(SUM($Q1:KG1)&lt;=$I$32,1,0)*KG1</f>
        <v>0</v>
      </c>
      <c r="KH22" s="65">
        <f ca="1">IF(SUM($Q1:KH1)&lt;=$I$32,1,0)*KH1</f>
        <v>0</v>
      </c>
      <c r="KI22" s="65">
        <f ca="1">IF(SUM($Q1:KI1)&lt;=$I$32,1,0)*KI1</f>
        <v>0</v>
      </c>
      <c r="KJ22" s="65">
        <f ca="1">IF(SUM($Q1:KJ1)&lt;=$I$32,1,0)*KJ1</f>
        <v>0</v>
      </c>
      <c r="KK22" s="65">
        <f ca="1">IF(SUM($Q1:KK1)&lt;=$I$32,1,0)*KK1</f>
        <v>0</v>
      </c>
      <c r="KL22" s="65">
        <f ca="1">IF(SUM($Q1:KL1)&lt;=$I$32,1,0)*KL1</f>
        <v>0</v>
      </c>
      <c r="KM22" s="65">
        <f ca="1">IF(SUM($Q1:KM1)&lt;=$I$32,1,0)*KM1</f>
        <v>0</v>
      </c>
      <c r="KN22" s="65">
        <f ca="1">IF(SUM($Q1:KN1)&lt;=$I$32,1,0)*KN1</f>
        <v>0</v>
      </c>
      <c r="KO22" s="65">
        <f ca="1">IF(SUM($Q1:KO1)&lt;=$I$32,1,0)*KO1</f>
        <v>0</v>
      </c>
      <c r="KP22" s="65">
        <f ca="1">IF(SUM($Q1:KP1)&lt;=$I$32,1,0)*KP1</f>
        <v>0</v>
      </c>
      <c r="KQ22" s="65">
        <f ca="1">IF(SUM($Q1:KQ1)&lt;=$I$32,1,0)*KQ1</f>
        <v>0</v>
      </c>
      <c r="KR22" s="65">
        <f ca="1">IF(SUM($Q1:KR1)&lt;=$I$32,1,0)*KR1</f>
        <v>0</v>
      </c>
      <c r="KS22" s="65">
        <f ca="1">IF(SUM($Q1:KS1)&lt;=$I$32,1,0)*KS1</f>
        <v>0</v>
      </c>
      <c r="KT22" s="65">
        <f ca="1">IF(SUM($Q1:KT1)&lt;=$I$32,1,0)*KT1</f>
        <v>0</v>
      </c>
      <c r="KU22" s="65">
        <f ca="1">IF(SUM($Q1:KU1)&lt;=$I$32,1,0)*KU1</f>
        <v>0</v>
      </c>
      <c r="KV22" s="65">
        <f ca="1">IF(SUM($Q1:KV1)&lt;=$I$32,1,0)*KV1</f>
        <v>0</v>
      </c>
      <c r="KW22" s="65">
        <f ca="1">IF(SUM($Q1:KW1)&lt;=$I$32,1,0)*KW1</f>
        <v>0</v>
      </c>
      <c r="KX22" s="65">
        <f ca="1">IF(SUM($Q1:KX1)&lt;=$I$32,1,0)*KX1</f>
        <v>0</v>
      </c>
      <c r="KY22" s="65">
        <f ca="1">IF(SUM($Q1:KY1)&lt;=$I$32,1,0)*KY1</f>
        <v>0</v>
      </c>
      <c r="KZ22" s="65">
        <f ca="1">IF(SUM($Q1:KZ1)&lt;=$I$32,1,0)*KZ1</f>
        <v>0</v>
      </c>
      <c r="LA22" s="65">
        <f ca="1">IF(SUM($Q1:LA1)&lt;=$I$32,1,0)*LA1</f>
        <v>0</v>
      </c>
      <c r="LB22" s="65">
        <f ca="1">IF(SUM($Q1:LB1)&lt;=$I$32,1,0)*LB1</f>
        <v>0</v>
      </c>
      <c r="LC22" s="65">
        <f ca="1">IF(SUM($Q1:LC1)&lt;=$I$32,1,0)*LC1</f>
        <v>0</v>
      </c>
      <c r="LD22" s="65">
        <f ca="1">IF(SUM($Q1:LD1)&lt;=$I$32,1,0)*LD1</f>
        <v>0</v>
      </c>
      <c r="LE22" s="65">
        <f ca="1">IF(SUM($Q1:LE1)&lt;=$I$32,1,0)*LE1</f>
        <v>0</v>
      </c>
      <c r="LF22" s="65">
        <f ca="1">IF(SUM($Q1:LF1)&lt;=$I$32,1,0)*LF1</f>
        <v>0</v>
      </c>
      <c r="LG22" s="65">
        <f ca="1">IF(SUM($Q1:LG1)&lt;=$I$32,1,0)*LG1</f>
        <v>0</v>
      </c>
      <c r="LH22" s="65">
        <f ca="1">IF(SUM($Q1:LH1)&lt;=$I$32,1,0)*LH1</f>
        <v>0</v>
      </c>
      <c r="LI22" s="65">
        <f ca="1">IF(SUM($Q1:LI1)&lt;=$I$32,1,0)*LI1</f>
        <v>0</v>
      </c>
      <c r="LJ22" s="65">
        <f ca="1">IF(SUM($Q1:LJ1)&lt;=$I$32,1,0)*LJ1</f>
        <v>0</v>
      </c>
      <c r="LK22" s="65">
        <f ca="1">IF(SUM($Q1:LK1)&lt;=$I$32,1,0)*LK1</f>
        <v>0</v>
      </c>
      <c r="LL22" s="65">
        <f ca="1">IF(SUM($Q1:LL1)&lt;=$I$32,1,0)*LL1</f>
        <v>0</v>
      </c>
      <c r="LM22" s="65">
        <f ca="1">IF(SUM($Q1:LM1)&lt;=$I$32,1,0)*LM1</f>
        <v>0</v>
      </c>
      <c r="LN22" s="65">
        <f ca="1">IF(SUM($Q1:LN1)&lt;=$I$32,1,0)*LN1</f>
        <v>0</v>
      </c>
      <c r="LO22" s="65">
        <f ca="1">IF(SUM($Q1:LO1)&lt;=$I$32,1,0)*LO1</f>
        <v>0</v>
      </c>
      <c r="LP22" s="65">
        <f ca="1">IF(SUM($Q1:LP1)&lt;=$I$32,1,0)*LP1</f>
        <v>0</v>
      </c>
      <c r="LQ22" s="65">
        <f ca="1">IF(SUM($Q1:LQ1)&lt;=$I$32,1,0)*LQ1</f>
        <v>0</v>
      </c>
      <c r="LR22" s="65">
        <f ca="1">IF(SUM($Q1:LR1)&lt;=$I$32,1,0)*LR1</f>
        <v>0</v>
      </c>
      <c r="LS22" s="65">
        <f ca="1">IF(SUM($Q1:LS1)&lt;=$I$32,1,0)*LS1</f>
        <v>0</v>
      </c>
      <c r="LT22" s="65">
        <f ca="1">IF(SUM($Q1:LT1)&lt;=$I$32,1,0)*LT1</f>
        <v>0</v>
      </c>
      <c r="LU22" s="65">
        <f ca="1">IF(SUM($Q1:LU1)&lt;=$I$32,1,0)*LU1</f>
        <v>0</v>
      </c>
      <c r="LV22" s="65">
        <f ca="1">IF(SUM($Q1:LV1)&lt;=$I$32,1,0)*LV1</f>
        <v>0</v>
      </c>
      <c r="LW22" s="65">
        <f ca="1">IF(SUM($Q1:LW1)&lt;=$I$32,1,0)*LW1</f>
        <v>0</v>
      </c>
      <c r="LX22" s="65">
        <f ca="1">IF(SUM($Q1:LX1)&lt;=$I$32,1,0)*LX1</f>
        <v>0</v>
      </c>
      <c r="LY22" s="65">
        <f ca="1">IF(SUM($Q1:LY1)&lt;=$I$32,1,0)*LY1</f>
        <v>0</v>
      </c>
      <c r="LZ22" s="65">
        <f ca="1">IF(SUM($Q1:LZ1)&lt;=$I$32,1,0)*LZ1</f>
        <v>0</v>
      </c>
      <c r="MA22" s="65">
        <f ca="1">IF(SUM($Q1:MA1)&lt;=$I$32,1,0)*MA1</f>
        <v>0</v>
      </c>
      <c r="MB22" s="65">
        <f ca="1">IF(SUM($Q1:MB1)&lt;=$I$32,1,0)*MB1</f>
        <v>0</v>
      </c>
      <c r="MC22" s="65">
        <f ca="1">IF(SUM($Q1:MC1)&lt;=$I$32,1,0)*MC1</f>
        <v>0</v>
      </c>
      <c r="MD22" s="65">
        <f ca="1">IF(SUM($Q1:MD1)&lt;=$I$32,1,0)*MD1</f>
        <v>0</v>
      </c>
      <c r="ME22" s="65">
        <f ca="1">IF(SUM($Q1:ME1)&lt;=$I$32,1,0)*ME1</f>
        <v>0</v>
      </c>
      <c r="MF22" s="65">
        <f ca="1">IF(SUM($Q1:MF1)&lt;=$I$32,1,0)*MF1</f>
        <v>0</v>
      </c>
      <c r="MG22" s="65">
        <f ca="1">IF(SUM($Q1:MG1)&lt;=$I$32,1,0)*MG1</f>
        <v>0</v>
      </c>
      <c r="MH22" s="65">
        <f ca="1">IF(SUM($Q1:MH1)&lt;=$I$32,1,0)*MH1</f>
        <v>0</v>
      </c>
      <c r="MI22" s="65">
        <f ca="1">IF(SUM($Q1:MI1)&lt;=$I$32,1,0)*MI1</f>
        <v>0</v>
      </c>
      <c r="MJ22" s="65">
        <f ca="1">IF(SUM($Q1:MJ1)&lt;=$I$32,1,0)*MJ1</f>
        <v>0</v>
      </c>
      <c r="MK22" s="65">
        <f ca="1">IF(SUM($Q1:MK1)&lt;=$I$32,1,0)*MK1</f>
        <v>0</v>
      </c>
      <c r="ML22" s="65">
        <f ca="1">IF(SUM($Q1:ML1)&lt;=$I$32,1,0)*ML1</f>
        <v>0</v>
      </c>
      <c r="MM22" s="65">
        <f ca="1">IF(SUM($Q1:MM1)&lt;=$I$32,1,0)*MM1</f>
        <v>0</v>
      </c>
      <c r="MN22" s="65">
        <f ca="1">IF(SUM($Q1:MN1)&lt;=$I$32,1,0)*MN1</f>
        <v>0</v>
      </c>
      <c r="MO22" s="65">
        <f ca="1">IF(SUM($Q1:MO1)&lt;=$I$32,1,0)*MO1</f>
        <v>0</v>
      </c>
      <c r="MP22" s="65">
        <f ca="1">IF(SUM($Q1:MP1)&lt;=$I$32,1,0)*MP1</f>
        <v>0</v>
      </c>
      <c r="MQ22" s="65">
        <f ca="1">IF(SUM($Q1:MQ1)&lt;=$I$32,1,0)*MQ1</f>
        <v>0</v>
      </c>
      <c r="MR22" s="65">
        <f ca="1">IF(SUM($Q1:MR1)&lt;=$I$32,1,0)*MR1</f>
        <v>0</v>
      </c>
      <c r="MS22" s="65">
        <f ca="1">IF(SUM($Q1:MS1)&lt;=$I$32,1,0)*MS1</f>
        <v>0</v>
      </c>
      <c r="MT22" s="65">
        <f ca="1">IF(SUM($Q1:MT1)&lt;=$I$32,1,0)*MT1</f>
        <v>0</v>
      </c>
      <c r="MU22" s="65">
        <f ca="1">IF(SUM($Q1:MU1)&lt;=$I$32,1,0)*MU1</f>
        <v>0</v>
      </c>
      <c r="MV22" s="65">
        <f ca="1">IF(SUM($Q1:MV1)&lt;=$I$32,1,0)*MV1</f>
        <v>0</v>
      </c>
      <c r="MW22" s="65">
        <f ca="1">IF(SUM($Q1:MW1)&lt;=$I$32,1,0)*MW1</f>
        <v>0</v>
      </c>
      <c r="MX22" s="65">
        <f ca="1">IF(SUM($Q1:MX1)&lt;=$I$32,1,0)*MX1</f>
        <v>0</v>
      </c>
      <c r="MY22" s="65">
        <f ca="1">IF(SUM($Q1:MY1)&lt;=$I$32,1,0)*MY1</f>
        <v>0</v>
      </c>
      <c r="MZ22" s="65">
        <f ca="1">IF(SUM($Q1:MZ1)&lt;=$I$32,1,0)*MZ1</f>
        <v>0</v>
      </c>
      <c r="NA22" s="65">
        <f ca="1">IF(SUM($Q1:NA1)&lt;=$I$32,1,0)*NA1</f>
        <v>0</v>
      </c>
      <c r="NB22" s="65">
        <f ca="1">IF(SUM($Q1:NB1)&lt;=$I$32,1,0)*NB1</f>
        <v>0</v>
      </c>
      <c r="NC22" s="65">
        <f ca="1">IF(SUM($Q1:NC1)&lt;=$I$32,1,0)*NC1</f>
        <v>0</v>
      </c>
      <c r="ND22" s="65">
        <f ca="1">IF(SUM($Q1:ND1)&lt;=$I$32,1,0)*ND1</f>
        <v>0</v>
      </c>
      <c r="NE22" s="65">
        <f ca="1">IF(SUM($Q1:NE1)&lt;=$I$32,1,0)*NE1</f>
        <v>0</v>
      </c>
      <c r="NF22" s="65">
        <f ca="1">IF(SUM($Q1:NF1)&lt;=$I$32,1,0)*NF1</f>
        <v>0</v>
      </c>
      <c r="NG22" s="65">
        <f ca="1">IF(SUM($Q1:NG1)&lt;=$I$32,1,0)*NG1</f>
        <v>0</v>
      </c>
      <c r="NH22" s="65">
        <f ca="1">IF(SUM($Q1:NH1)&lt;=$I$32,1,0)*NH1</f>
        <v>0</v>
      </c>
      <c r="NI22" s="65">
        <f ca="1">IF(SUM($Q1:NI1)&lt;=$I$32,1,0)*NI1</f>
        <v>0</v>
      </c>
      <c r="NJ22" s="65">
        <f ca="1">IF(SUM($Q1:NJ1)&lt;=$I$32,1,0)*NJ1</f>
        <v>0</v>
      </c>
      <c r="NK22" s="65">
        <f ca="1">IF(SUM($Q1:NK1)&lt;=$I$32,1,0)*NK1</f>
        <v>0</v>
      </c>
      <c r="NL22" s="65">
        <f ca="1">IF(SUM($Q1:NL1)&lt;=$I$32,1,0)*NL1</f>
        <v>0</v>
      </c>
      <c r="NM22" s="65">
        <f ca="1">IF(SUM($Q1:NM1)&lt;=$I$32,1,0)*NM1</f>
        <v>0</v>
      </c>
      <c r="NN22" s="65">
        <f ca="1">IF(SUM($Q1:NN1)&lt;=$I$32,1,0)*NN1</f>
        <v>0</v>
      </c>
      <c r="NO22" s="65">
        <f ca="1">IF(SUM($Q1:NO1)&lt;=$I$32,1,0)*NO1</f>
        <v>0</v>
      </c>
      <c r="NP22" s="65">
        <f ca="1">IF(SUM($Q1:NP1)&lt;=$I$32,1,0)*NP1</f>
        <v>0</v>
      </c>
      <c r="NQ22" s="65">
        <f ca="1">IF(SUM($Q1:NQ1)&lt;=$I$32,1,0)*NQ1</f>
        <v>0</v>
      </c>
      <c r="NR22" s="65">
        <f ca="1">IF(SUM($Q1:NR1)&lt;=$I$32,1,0)*NR1</f>
        <v>0</v>
      </c>
      <c r="NS22" s="65">
        <f ca="1">IF(SUM($Q1:NS1)&lt;=$I$32,1,0)*NS1</f>
        <v>0</v>
      </c>
      <c r="NT22" s="65">
        <f ca="1">IF(SUM($Q1:NT1)&lt;=$I$32,1,0)*NT1</f>
        <v>0</v>
      </c>
      <c r="NU22" s="65">
        <f ca="1">IF(SUM($Q1:NU1)&lt;=$I$32,1,0)*NU1</f>
        <v>0</v>
      </c>
      <c r="NV22" s="65">
        <f ca="1">IF(SUM($Q1:NV1)&lt;=$I$32,1,0)*NV1</f>
        <v>0</v>
      </c>
      <c r="NW22" s="65">
        <f ca="1">IF(SUM($Q1:NW1)&lt;=$I$32,1,0)*NW1</f>
        <v>0</v>
      </c>
      <c r="NX22" s="65">
        <f ca="1">IF(SUM($Q1:NX1)&lt;=$I$32,1,0)*NX1</f>
        <v>0</v>
      </c>
      <c r="NY22" s="65">
        <f ca="1">IF(SUM($Q1:NY1)&lt;=$I$32,1,0)*NY1</f>
        <v>0</v>
      </c>
      <c r="NZ22" s="65">
        <f ca="1">IF(SUM($Q1:NZ1)&lt;=$I$32,1,0)*NZ1</f>
        <v>0</v>
      </c>
      <c r="OA22" s="65">
        <f ca="1">IF(SUM($Q1:OA1)&lt;=$I$32,1,0)*OA1</f>
        <v>0</v>
      </c>
      <c r="OB22" s="65">
        <f ca="1">IF(SUM($Q1:OB1)&lt;=$I$32,1,0)*OB1</f>
        <v>0</v>
      </c>
      <c r="OC22" s="65">
        <f ca="1">IF(SUM($Q1:OC1)&lt;=$I$32,1,0)*OC1</f>
        <v>0</v>
      </c>
      <c r="OD22" s="65">
        <f ca="1">IF(SUM($Q1:OD1)&lt;=$I$32,1,0)*OD1</f>
        <v>0</v>
      </c>
      <c r="OE22" s="65">
        <f ca="1">IF(SUM($Q1:OE1)&lt;=$I$32,1,0)*OE1</f>
        <v>0</v>
      </c>
      <c r="OF22" s="65">
        <f ca="1">IF(SUM($Q1:OF1)&lt;=$I$32,1,0)*OF1</f>
        <v>0</v>
      </c>
      <c r="OG22" s="65">
        <f ca="1">IF(SUM($Q1:OG1)&lt;=$I$32,1,0)*OG1</f>
        <v>0</v>
      </c>
      <c r="OH22" s="65">
        <f ca="1">IF(SUM($Q1:OH1)&lt;=$I$32,1,0)*OH1</f>
        <v>0</v>
      </c>
      <c r="OI22" s="65">
        <f ca="1">IF(SUM($Q1:OI1)&lt;=$I$32,1,0)*OI1</f>
        <v>0</v>
      </c>
      <c r="OJ22" s="65">
        <f ca="1">IF(SUM($Q1:OJ1)&lt;=$I$32,1,0)*OJ1</f>
        <v>0</v>
      </c>
      <c r="OK22" s="65">
        <f ca="1">IF(SUM($Q1:OK1)&lt;=$I$32,1,0)*OK1</f>
        <v>0</v>
      </c>
      <c r="OL22" s="65">
        <f ca="1">IF(SUM($Q1:OL1)&lt;=$I$32,1,0)*OL1</f>
        <v>0</v>
      </c>
      <c r="OM22" s="65">
        <f ca="1">IF(SUM($Q1:OM1)&lt;=$I$32,1,0)*OM1</f>
        <v>0</v>
      </c>
      <c r="ON22" s="65">
        <f ca="1">IF(SUM($Q1:ON1)&lt;=$I$32,1,0)*ON1</f>
        <v>0</v>
      </c>
      <c r="OO22" s="65">
        <f ca="1">IF(SUM($Q1:OO1)&lt;=$I$32,1,0)*OO1</f>
        <v>0</v>
      </c>
      <c r="OP22" s="65">
        <f ca="1">IF(SUM($Q1:OP1)&lt;=$I$32,1,0)*OP1</f>
        <v>0</v>
      </c>
      <c r="OQ22" s="65">
        <f ca="1">IF(SUM($Q1:OQ1)&lt;=$I$32,1,0)*OQ1</f>
        <v>0</v>
      </c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</row>
    <row r="23" spans="2:443" ht="15" x14ac:dyDescent="0.3">
      <c r="B23" s="1" t="s">
        <v>32</v>
      </c>
      <c r="E23" s="1"/>
      <c r="G23" s="11"/>
      <c r="M23" s="14" t="s">
        <v>51</v>
      </c>
      <c r="Q23" s="65">
        <f ca="1">IF($E$60=COLUMNS($Q1:Q1),1,0)</f>
        <v>0</v>
      </c>
      <c r="R23" s="65">
        <f ca="1">IF($E$60=COLUMNS($Q1:R1),1,0)</f>
        <v>0</v>
      </c>
      <c r="S23" s="65">
        <f ca="1">IF($E$60=COLUMNS($Q1:S1),1,0)</f>
        <v>0</v>
      </c>
      <c r="T23" s="65">
        <f ca="1">IF($E$60=COLUMNS($Q1:T1),1,0)</f>
        <v>0</v>
      </c>
      <c r="U23" s="65">
        <f ca="1">IF($E$60=COLUMNS($Q1:U1),1,0)</f>
        <v>0</v>
      </c>
      <c r="V23" s="65">
        <f ca="1">IF($E$60=COLUMNS($Q1:V1),1,0)</f>
        <v>0</v>
      </c>
      <c r="W23" s="65">
        <f ca="1">IF($E$60=COLUMNS($Q1:W1),1,0)</f>
        <v>0</v>
      </c>
      <c r="X23" s="65">
        <f ca="1">IF($E$60=COLUMNS($Q1:X1),1,0)</f>
        <v>0</v>
      </c>
      <c r="Y23" s="65">
        <f ca="1">IF($E$60=COLUMNS($Q1:Y1),1,0)</f>
        <v>0</v>
      </c>
      <c r="Z23" s="65">
        <f ca="1">IF($E$60=COLUMNS($Q1:Z1),1,0)</f>
        <v>0</v>
      </c>
      <c r="AA23" s="65">
        <f ca="1">IF($E$60=COLUMNS($Q1:AA1),1,0)</f>
        <v>0</v>
      </c>
      <c r="AB23" s="65">
        <f ca="1">IF($E$60=COLUMNS($Q1:AB1),1,0)</f>
        <v>0</v>
      </c>
      <c r="AC23" s="65">
        <f ca="1">IF($E$60=COLUMNS($Q1:AC1),1,0)</f>
        <v>0</v>
      </c>
      <c r="AD23" s="65">
        <f ca="1">IF($E$60=COLUMNS($Q1:AD1),1,0)</f>
        <v>0</v>
      </c>
      <c r="AE23" s="65">
        <f ca="1">IF($E$60=COLUMNS($Q1:AE1),1,0)</f>
        <v>0</v>
      </c>
      <c r="AF23" s="65">
        <f ca="1">IF($E$60=COLUMNS($Q1:AF1),1,0)</f>
        <v>0</v>
      </c>
      <c r="AG23" s="65">
        <f ca="1">IF($E$60=COLUMNS($Q1:AG1),1,0)</f>
        <v>0</v>
      </c>
      <c r="AH23" s="65">
        <f ca="1">IF($E$60=COLUMNS($Q1:AH1),1,0)</f>
        <v>0</v>
      </c>
      <c r="AI23" s="65">
        <f ca="1">IF($E$60=COLUMNS($Q1:AI1),1,0)</f>
        <v>0</v>
      </c>
      <c r="AJ23" s="65">
        <f ca="1">IF($E$60=COLUMNS($Q1:AJ1),1,0)</f>
        <v>0</v>
      </c>
      <c r="AK23" s="65">
        <f ca="1">IF($E$60=COLUMNS($Q1:AK1),1,0)</f>
        <v>0</v>
      </c>
      <c r="AL23" s="65">
        <f ca="1">IF($E$60=COLUMNS($Q1:AL1),1,0)</f>
        <v>0</v>
      </c>
      <c r="AM23" s="65">
        <f ca="1">IF($E$60=COLUMNS($Q1:AM1),1,0)</f>
        <v>0</v>
      </c>
      <c r="AN23" s="65">
        <f ca="1">IF($E$60=COLUMNS($Q1:AN1),1,0)</f>
        <v>0</v>
      </c>
      <c r="AO23" s="65">
        <f ca="1">IF($E$60=COLUMNS($Q1:AO1),1,0)</f>
        <v>0</v>
      </c>
      <c r="AP23" s="65">
        <f ca="1">IF($E$60=COLUMNS($Q1:AP1),1,0)</f>
        <v>0</v>
      </c>
      <c r="AQ23" s="65">
        <f ca="1">IF($E$60=COLUMNS($Q1:AQ1),1,0)</f>
        <v>0</v>
      </c>
      <c r="AR23" s="65">
        <f ca="1">IF($E$60=COLUMNS($Q1:AR1),1,0)</f>
        <v>0</v>
      </c>
      <c r="AS23" s="65">
        <f ca="1">IF($E$60=COLUMNS($Q1:AS1),1,0)</f>
        <v>0</v>
      </c>
      <c r="AT23" s="65">
        <f ca="1">IF($E$60=COLUMNS($Q1:AT1),1,0)</f>
        <v>0</v>
      </c>
      <c r="AU23" s="65">
        <f ca="1">IF($E$60=COLUMNS($Q1:AU1),1,0)</f>
        <v>0</v>
      </c>
      <c r="AV23" s="65">
        <f ca="1">IF($E$60=COLUMNS($Q1:AV1),1,0)</f>
        <v>0</v>
      </c>
      <c r="AW23" s="65">
        <f ca="1">IF($E$60=COLUMNS($Q1:AW1),1,0)</f>
        <v>0</v>
      </c>
      <c r="AX23" s="65">
        <f ca="1">IF($E$60=COLUMNS($Q1:AX1),1,0)</f>
        <v>0</v>
      </c>
      <c r="AY23" s="65">
        <f ca="1">IF($E$60=COLUMNS($Q1:AY1),1,0)</f>
        <v>0</v>
      </c>
      <c r="AZ23" s="65">
        <f ca="1">IF($E$60=COLUMNS($Q1:AZ1),1,0)</f>
        <v>0</v>
      </c>
      <c r="BA23" s="65">
        <f ca="1">IF($E$60=COLUMNS($Q1:BA1),1,0)</f>
        <v>0</v>
      </c>
      <c r="BB23" s="65">
        <f ca="1">IF($E$60=COLUMNS($Q1:BB1),1,0)</f>
        <v>0</v>
      </c>
      <c r="BC23" s="65">
        <f ca="1">IF($E$60=COLUMNS($Q1:BC1),1,0)</f>
        <v>0</v>
      </c>
      <c r="BD23" s="65">
        <f ca="1">IF($E$60=COLUMNS($Q1:BD1),1,0)</f>
        <v>0</v>
      </c>
      <c r="BE23" s="65">
        <f ca="1">IF($E$60=COLUMNS($Q1:BE1),1,0)</f>
        <v>0</v>
      </c>
      <c r="BF23" s="65">
        <f ca="1">IF($E$60=COLUMNS($Q1:BF1),1,0)</f>
        <v>0</v>
      </c>
      <c r="BG23" s="65">
        <f ca="1">IF($E$60=COLUMNS($Q1:BG1),1,0)</f>
        <v>0</v>
      </c>
      <c r="BH23" s="65">
        <f ca="1">IF($E$60=COLUMNS($Q1:BH1),1,0)</f>
        <v>0</v>
      </c>
      <c r="BI23" s="65">
        <f ca="1">IF($E$60=COLUMNS($Q1:BI1),1,0)</f>
        <v>0</v>
      </c>
      <c r="BJ23" s="65">
        <f ca="1">IF($E$60=COLUMNS($Q1:BJ1),1,0)</f>
        <v>0</v>
      </c>
      <c r="BK23" s="65">
        <f ca="1">IF($E$60=COLUMNS($Q1:BK1),1,0)</f>
        <v>0</v>
      </c>
      <c r="BL23" s="65">
        <f ca="1">IF($E$60=COLUMNS($Q1:BL1),1,0)</f>
        <v>0</v>
      </c>
      <c r="BM23" s="65">
        <f ca="1">IF($E$60=COLUMNS($Q1:BM1),1,0)</f>
        <v>0</v>
      </c>
      <c r="BN23" s="65">
        <f ca="1">IF($E$60=COLUMNS($Q1:BN1),1,0)</f>
        <v>0</v>
      </c>
      <c r="BO23" s="65">
        <f ca="1">IF($E$60=COLUMNS($Q1:BO1),1,0)</f>
        <v>0</v>
      </c>
      <c r="BP23" s="65">
        <f ca="1">IF($E$60=COLUMNS($Q1:BP1),1,0)</f>
        <v>0</v>
      </c>
      <c r="BQ23" s="65">
        <f ca="1">IF($E$60=COLUMNS($Q1:BQ1),1,0)</f>
        <v>0</v>
      </c>
      <c r="BR23" s="65">
        <f ca="1">IF($E$60=COLUMNS($Q1:BR1),1,0)</f>
        <v>0</v>
      </c>
      <c r="BS23" s="65">
        <f ca="1">IF($E$60=COLUMNS($Q1:BS1),1,0)</f>
        <v>0</v>
      </c>
      <c r="BT23" s="65">
        <f ca="1">IF($E$60=COLUMNS($Q1:BT1),1,0)</f>
        <v>0</v>
      </c>
      <c r="BU23" s="65">
        <f ca="1">IF($E$60=COLUMNS($Q1:BU1),1,0)</f>
        <v>0</v>
      </c>
      <c r="BV23" s="65">
        <f ca="1">IF($E$60=COLUMNS($Q1:BV1),1,0)</f>
        <v>0</v>
      </c>
      <c r="BW23" s="65">
        <f ca="1">IF($E$60=COLUMNS($Q1:BW1),1,0)</f>
        <v>0</v>
      </c>
      <c r="BX23" s="65">
        <f ca="1">IF($E$60=COLUMNS($Q1:BX1),1,0)</f>
        <v>0</v>
      </c>
      <c r="BY23" s="65">
        <f ca="1">IF($E$60=COLUMNS($Q1:BY1),1,0)</f>
        <v>0</v>
      </c>
      <c r="BZ23" s="65">
        <f ca="1">IF($E$60=COLUMNS($Q1:BZ1),1,0)</f>
        <v>0</v>
      </c>
      <c r="CA23" s="65">
        <f ca="1">IF($E$60=COLUMNS($Q1:CA1),1,0)</f>
        <v>0</v>
      </c>
      <c r="CB23" s="65">
        <f ca="1">IF($E$60=COLUMNS($Q1:CB1),1,0)</f>
        <v>0</v>
      </c>
      <c r="CC23" s="65">
        <f ca="1">IF($E$60=COLUMNS($Q1:CC1),1,0)</f>
        <v>0</v>
      </c>
      <c r="CD23" s="65">
        <f ca="1">IF($E$60=COLUMNS($Q1:CD1),1,0)</f>
        <v>0</v>
      </c>
      <c r="CE23" s="65">
        <f ca="1">IF($E$60=COLUMNS($Q1:CE1),1,0)</f>
        <v>0</v>
      </c>
      <c r="CF23" s="65">
        <f ca="1">IF($E$60=COLUMNS($Q1:CF1),1,0)</f>
        <v>0</v>
      </c>
      <c r="CG23" s="65">
        <f ca="1">IF($E$60=COLUMNS($Q1:CG1),1,0)</f>
        <v>0</v>
      </c>
      <c r="CH23" s="65">
        <f ca="1">IF($E$60=COLUMNS($Q1:CH1),1,0)</f>
        <v>0</v>
      </c>
      <c r="CI23" s="65">
        <f ca="1">IF($E$60=COLUMNS($Q1:CI1),1,0)</f>
        <v>0</v>
      </c>
      <c r="CJ23" s="65">
        <f ca="1">IF($E$60=COLUMNS($Q1:CJ1),1,0)</f>
        <v>0</v>
      </c>
      <c r="CK23" s="65">
        <f ca="1">IF($E$60=COLUMNS($Q1:CK1),1,0)</f>
        <v>0</v>
      </c>
      <c r="CL23" s="65">
        <f ca="1">IF($E$60=COLUMNS($Q1:CL1),1,0)</f>
        <v>0</v>
      </c>
      <c r="CM23" s="65">
        <f ca="1">IF($E$60=COLUMNS($Q1:CM1),1,0)</f>
        <v>0</v>
      </c>
      <c r="CN23" s="65">
        <f ca="1">IF($E$60=COLUMNS($Q1:CN1),1,0)</f>
        <v>0</v>
      </c>
      <c r="CO23" s="65">
        <f ca="1">IF($E$60=COLUMNS($Q1:CO1),1,0)</f>
        <v>0</v>
      </c>
      <c r="CP23" s="65">
        <f ca="1">IF($E$60=COLUMNS($Q1:CP1),1,0)</f>
        <v>0</v>
      </c>
      <c r="CQ23" s="65">
        <f ca="1">IF($E$60=COLUMNS($Q1:CQ1),1,0)</f>
        <v>0</v>
      </c>
      <c r="CR23" s="65">
        <f ca="1">IF($E$60=COLUMNS($Q1:CR1),1,0)</f>
        <v>0</v>
      </c>
      <c r="CS23" s="65">
        <f ca="1">IF($E$60=COLUMNS($Q1:CS1),1,0)</f>
        <v>0</v>
      </c>
      <c r="CT23" s="65">
        <f ca="1">IF($E$60=COLUMNS($Q1:CT1),1,0)</f>
        <v>0</v>
      </c>
      <c r="CU23" s="65">
        <f ca="1">IF($E$60=COLUMNS($Q1:CU1),1,0)</f>
        <v>0</v>
      </c>
      <c r="CV23" s="65">
        <f ca="1">IF($E$60=COLUMNS($Q1:CV1),1,0)</f>
        <v>0</v>
      </c>
      <c r="CW23" s="65">
        <f ca="1">IF($E$60=COLUMNS($Q1:CW1),1,0)</f>
        <v>0</v>
      </c>
      <c r="CX23" s="65">
        <f ca="1">IF($E$60=COLUMNS($Q1:CX1),1,0)</f>
        <v>0</v>
      </c>
      <c r="CY23" s="65">
        <f ca="1">IF($E$60=COLUMNS($Q1:CY1),1,0)</f>
        <v>0</v>
      </c>
      <c r="CZ23" s="65">
        <f ca="1">IF($E$60=COLUMNS($Q1:CZ1),1,0)</f>
        <v>0</v>
      </c>
      <c r="DA23" s="65">
        <f ca="1">IF($E$60=COLUMNS($Q1:DA1),1,0)</f>
        <v>0</v>
      </c>
      <c r="DB23" s="65">
        <f ca="1">IF($E$60=COLUMNS($Q1:DB1),1,0)</f>
        <v>0</v>
      </c>
      <c r="DC23" s="65">
        <f ca="1">IF($E$60=COLUMNS($Q1:DC1),1,0)</f>
        <v>0</v>
      </c>
      <c r="DD23" s="65">
        <f ca="1">IF($E$60=COLUMNS($Q1:DD1),1,0)</f>
        <v>0</v>
      </c>
      <c r="DE23" s="65">
        <f ca="1">IF($E$60=COLUMNS($Q1:DE1),1,0)</f>
        <v>0</v>
      </c>
      <c r="DF23" s="65">
        <f ca="1">IF($E$60=COLUMNS($Q1:DF1),1,0)</f>
        <v>0</v>
      </c>
      <c r="DG23" s="65">
        <f ca="1">IF($E$60=COLUMNS($Q1:DG1),1,0)</f>
        <v>0</v>
      </c>
      <c r="DH23" s="65">
        <f ca="1">IF($E$60=COLUMNS($Q1:DH1),1,0)</f>
        <v>0</v>
      </c>
      <c r="DI23" s="65">
        <f ca="1">IF($E$60=COLUMNS($Q1:DI1),1,0)</f>
        <v>0</v>
      </c>
      <c r="DJ23" s="65">
        <f ca="1">IF($E$60=COLUMNS($Q1:DJ1),1,0)</f>
        <v>0</v>
      </c>
      <c r="DK23" s="65">
        <f ca="1">IF($E$60=COLUMNS($Q1:DK1),1,0)</f>
        <v>0</v>
      </c>
      <c r="DL23" s="65">
        <f ca="1">IF($E$60=COLUMNS($Q1:DL1),1,0)</f>
        <v>0</v>
      </c>
      <c r="DM23" s="65">
        <f ca="1">IF($E$60=COLUMNS($Q1:DM1),1,0)</f>
        <v>0</v>
      </c>
      <c r="DN23" s="65">
        <f ca="1">IF($E$60=COLUMNS($Q1:DN1),1,0)</f>
        <v>0</v>
      </c>
      <c r="DO23" s="65">
        <f ca="1">IF($E$60=COLUMNS($Q1:DO1),1,0)</f>
        <v>0</v>
      </c>
      <c r="DP23" s="65">
        <f ca="1">IF($E$60=COLUMNS($Q1:DP1),1,0)</f>
        <v>0</v>
      </c>
      <c r="DQ23" s="65">
        <f ca="1">IF($E$60=COLUMNS($Q1:DQ1),1,0)</f>
        <v>0</v>
      </c>
      <c r="DR23" s="65">
        <f ca="1">IF($E$60=COLUMNS($Q1:DR1),1,0)</f>
        <v>0</v>
      </c>
      <c r="DS23" s="65">
        <f ca="1">IF($E$60=COLUMNS($Q1:DS1),1,0)</f>
        <v>0</v>
      </c>
      <c r="DT23" s="65">
        <f ca="1">IF($E$60=COLUMNS($Q1:DT1),1,0)</f>
        <v>0</v>
      </c>
      <c r="DU23" s="65">
        <f ca="1">IF($E$60=COLUMNS($Q1:DU1),1,0)</f>
        <v>0</v>
      </c>
      <c r="DV23" s="65">
        <f ca="1">IF($E$60=COLUMNS($Q1:DV1),1,0)</f>
        <v>1</v>
      </c>
      <c r="DW23" s="65">
        <f ca="1">IF($E$60=COLUMNS($Q1:DW1),1,0)</f>
        <v>0</v>
      </c>
      <c r="DX23" s="65">
        <f ca="1">IF($E$60=COLUMNS($Q1:DX1),1,0)</f>
        <v>0</v>
      </c>
      <c r="DY23" s="65">
        <f ca="1">IF($E$60=COLUMNS($Q1:DY1),1,0)</f>
        <v>0</v>
      </c>
      <c r="DZ23" s="65">
        <f ca="1">IF($E$60=COLUMNS($Q1:DZ1),1,0)</f>
        <v>0</v>
      </c>
      <c r="EA23" s="65">
        <f ca="1">IF($E$60=COLUMNS($Q1:EA1),1,0)</f>
        <v>0</v>
      </c>
      <c r="EB23" s="65">
        <f ca="1">IF($E$60=COLUMNS($Q1:EB1),1,0)</f>
        <v>0</v>
      </c>
      <c r="EC23" s="65">
        <f ca="1">IF($E$60=COLUMNS($Q1:EC1),1,0)</f>
        <v>0</v>
      </c>
      <c r="ED23" s="65">
        <f ca="1">IF($E$60=COLUMNS($Q1:ED1),1,0)</f>
        <v>0</v>
      </c>
      <c r="EE23" s="65">
        <f ca="1">IF($E$60=COLUMNS($Q1:EE1),1,0)</f>
        <v>0</v>
      </c>
      <c r="EF23" s="65">
        <f ca="1">IF($E$60=COLUMNS($Q1:EF1),1,0)</f>
        <v>0</v>
      </c>
      <c r="EG23" s="65">
        <f ca="1">IF($E$60=COLUMNS($Q1:EG1),1,0)</f>
        <v>0</v>
      </c>
      <c r="EH23" s="65">
        <f ca="1">IF($E$60=COLUMNS($Q1:EH1),1,0)</f>
        <v>0</v>
      </c>
      <c r="EI23" s="65">
        <f ca="1">IF($E$60=COLUMNS($Q1:EI1),1,0)</f>
        <v>0</v>
      </c>
      <c r="EJ23" s="65">
        <f ca="1">IF($E$60=COLUMNS($Q1:EJ1),1,0)</f>
        <v>0</v>
      </c>
      <c r="EK23" s="65">
        <f ca="1">IF($E$60=COLUMNS($Q1:EK1),1,0)</f>
        <v>0</v>
      </c>
      <c r="EL23" s="65">
        <f ca="1">IF($E$60=COLUMNS($Q1:EL1),1,0)</f>
        <v>0</v>
      </c>
      <c r="EM23" s="65">
        <f ca="1">IF($E$60=COLUMNS($Q1:EM1),1,0)</f>
        <v>0</v>
      </c>
      <c r="EN23" s="65">
        <f ca="1">IF($E$60=COLUMNS($Q1:EN1),1,0)</f>
        <v>0</v>
      </c>
      <c r="EO23" s="65">
        <f ca="1">IF($E$60=COLUMNS($Q1:EO1),1,0)</f>
        <v>0</v>
      </c>
      <c r="EP23" s="65">
        <f ca="1">IF($E$60=COLUMNS($Q1:EP1),1,0)</f>
        <v>0</v>
      </c>
      <c r="EQ23" s="65">
        <f ca="1">IF($E$60=COLUMNS($Q1:EQ1),1,0)</f>
        <v>0</v>
      </c>
      <c r="ER23" s="65">
        <f ca="1">IF($E$60=COLUMNS($Q1:ER1),1,0)</f>
        <v>0</v>
      </c>
      <c r="ES23" s="65">
        <f ca="1">IF($E$60=COLUMNS($Q1:ES1),1,0)</f>
        <v>0</v>
      </c>
      <c r="ET23" s="65">
        <f ca="1">IF($E$60=COLUMNS($Q1:ET1),1,0)</f>
        <v>0</v>
      </c>
      <c r="EU23" s="65">
        <f ca="1">IF($E$60=COLUMNS($Q1:EU1),1,0)</f>
        <v>0</v>
      </c>
      <c r="EV23" s="65">
        <f ca="1">IF($E$60=COLUMNS($Q1:EV1),1,0)</f>
        <v>0</v>
      </c>
      <c r="EW23" s="65">
        <f ca="1">IF($E$60=COLUMNS($Q1:EW1),1,0)</f>
        <v>0</v>
      </c>
      <c r="EX23" s="65">
        <f ca="1">IF($E$60=COLUMNS($Q1:EX1),1,0)</f>
        <v>0</v>
      </c>
      <c r="EY23" s="65">
        <f ca="1">IF($E$60=COLUMNS($Q1:EY1),1,0)</f>
        <v>0</v>
      </c>
      <c r="EZ23" s="65">
        <f ca="1">IF($E$60=COLUMNS($Q1:EZ1),1,0)</f>
        <v>0</v>
      </c>
      <c r="FA23" s="65">
        <f ca="1">IF($E$60=COLUMNS($Q1:FA1),1,0)</f>
        <v>0</v>
      </c>
      <c r="FB23" s="65">
        <f ca="1">IF($E$60=COLUMNS($Q1:FB1),1,0)</f>
        <v>0</v>
      </c>
      <c r="FC23" s="65">
        <f ca="1">IF($E$60=COLUMNS($Q1:FC1),1,0)</f>
        <v>0</v>
      </c>
      <c r="FD23" s="65">
        <f ca="1">IF($E$60=COLUMNS($Q1:FD1),1,0)</f>
        <v>0</v>
      </c>
      <c r="FE23" s="65">
        <f ca="1">IF($E$60=COLUMNS($Q1:FE1),1,0)</f>
        <v>0</v>
      </c>
      <c r="FF23" s="65">
        <f ca="1">IF($E$60=COLUMNS($Q1:FF1),1,0)</f>
        <v>0</v>
      </c>
      <c r="FG23" s="65">
        <f ca="1">IF($E$60=COLUMNS($Q1:FG1),1,0)</f>
        <v>0</v>
      </c>
      <c r="FH23" s="65">
        <f ca="1">IF($E$60=COLUMNS($Q1:FH1),1,0)</f>
        <v>0</v>
      </c>
      <c r="FI23" s="65">
        <f ca="1">IF($E$60=COLUMNS($Q1:FI1),1,0)</f>
        <v>0</v>
      </c>
      <c r="FJ23" s="65">
        <f ca="1">IF($E$60=COLUMNS($Q1:FJ1),1,0)</f>
        <v>0</v>
      </c>
      <c r="FK23" s="65">
        <f ca="1">IF($E$60=COLUMNS($Q1:FK1),1,0)</f>
        <v>0</v>
      </c>
      <c r="FL23" s="65">
        <f ca="1">IF($E$60=COLUMNS($Q1:FL1),1,0)</f>
        <v>0</v>
      </c>
      <c r="FM23" s="65">
        <f ca="1">IF($E$60=COLUMNS($Q1:FM1),1,0)</f>
        <v>0</v>
      </c>
      <c r="FN23" s="65">
        <f ca="1">IF($E$60=COLUMNS($Q1:FN1),1,0)</f>
        <v>0</v>
      </c>
      <c r="FO23" s="65">
        <f ca="1">IF($E$60=COLUMNS($Q1:FO1),1,0)</f>
        <v>0</v>
      </c>
      <c r="FP23" s="65">
        <f ca="1">IF($E$60=COLUMNS($Q1:FP1),1,0)</f>
        <v>0</v>
      </c>
      <c r="FQ23" s="65">
        <f ca="1">IF($E$60=COLUMNS($Q1:FQ1),1,0)</f>
        <v>0</v>
      </c>
      <c r="FR23" s="65">
        <f ca="1">IF($E$60=COLUMNS($Q1:FR1),1,0)</f>
        <v>0</v>
      </c>
      <c r="FS23" s="65">
        <f ca="1">IF($E$60=COLUMNS($Q1:FS1),1,0)</f>
        <v>0</v>
      </c>
      <c r="FT23" s="65">
        <f ca="1">IF($E$60=COLUMNS($Q1:FT1),1,0)</f>
        <v>0</v>
      </c>
      <c r="FU23" s="65">
        <f ca="1">IF($E$60=COLUMNS($Q1:FU1),1,0)</f>
        <v>0</v>
      </c>
      <c r="FV23" s="65">
        <f ca="1">IF($E$60=COLUMNS($Q1:FV1),1,0)</f>
        <v>0</v>
      </c>
      <c r="FW23" s="65">
        <f ca="1">IF($E$60=COLUMNS($Q1:FW1),1,0)</f>
        <v>0</v>
      </c>
      <c r="FX23" s="65">
        <f ca="1">IF($E$60=COLUMNS($Q1:FX1),1,0)</f>
        <v>0</v>
      </c>
      <c r="FY23" s="65">
        <f ca="1">IF($E$60=COLUMNS($Q1:FY1),1,0)</f>
        <v>0</v>
      </c>
      <c r="FZ23" s="65">
        <f ca="1">IF($E$60=COLUMNS($Q1:FZ1),1,0)</f>
        <v>0</v>
      </c>
      <c r="GA23" s="65">
        <f ca="1">IF($E$60=COLUMNS($Q1:GA1),1,0)</f>
        <v>0</v>
      </c>
      <c r="GB23" s="65">
        <f ca="1">IF($E$60=COLUMNS($Q1:GB1),1,0)</f>
        <v>0</v>
      </c>
      <c r="GC23" s="65">
        <f ca="1">IF($E$60=COLUMNS($Q1:GC1),1,0)</f>
        <v>0</v>
      </c>
      <c r="GD23" s="65">
        <f ca="1">IF($E$60=COLUMNS($Q1:GD1),1,0)</f>
        <v>0</v>
      </c>
      <c r="GE23" s="65">
        <f ca="1">IF($E$60=COLUMNS($Q1:GE1),1,0)</f>
        <v>0</v>
      </c>
      <c r="GF23" s="65">
        <f ca="1">IF($E$60=COLUMNS($Q1:GF1),1,0)</f>
        <v>0</v>
      </c>
      <c r="GG23" s="65">
        <f ca="1">IF($E$60=COLUMNS($Q1:GG1),1,0)</f>
        <v>0</v>
      </c>
      <c r="GH23" s="65">
        <f ca="1">IF($E$60=COLUMNS($Q1:GH1),1,0)</f>
        <v>0</v>
      </c>
      <c r="GI23" s="65">
        <f ca="1">IF($E$60=COLUMNS($Q1:GI1),1,0)</f>
        <v>0</v>
      </c>
      <c r="GJ23" s="65">
        <f ca="1">IF($E$60=COLUMNS($Q1:GJ1),1,0)</f>
        <v>0</v>
      </c>
      <c r="GK23" s="65">
        <f ca="1">IF($E$60=COLUMNS($Q1:GK1),1,0)</f>
        <v>0</v>
      </c>
      <c r="GL23" s="65">
        <f ca="1">IF($E$60=COLUMNS($Q1:GL1),1,0)</f>
        <v>0</v>
      </c>
      <c r="GM23" s="65">
        <f ca="1">IF($E$60=COLUMNS($Q1:GM1),1,0)</f>
        <v>0</v>
      </c>
      <c r="GN23" s="65">
        <f ca="1">IF($E$60=COLUMNS($Q1:GN1),1,0)</f>
        <v>0</v>
      </c>
      <c r="GO23" s="65">
        <f ca="1">IF($E$60=COLUMNS($Q1:GO1),1,0)</f>
        <v>0</v>
      </c>
      <c r="GP23" s="65">
        <f ca="1">IF($E$60=COLUMNS($Q1:GP1),1,0)</f>
        <v>0</v>
      </c>
      <c r="GQ23" s="65">
        <f ca="1">IF($E$60=COLUMNS($Q1:GQ1),1,0)</f>
        <v>0</v>
      </c>
      <c r="GR23" s="65">
        <f ca="1">IF($E$60=COLUMNS($Q1:GR1),1,0)</f>
        <v>0</v>
      </c>
      <c r="GS23" s="65">
        <f ca="1">IF($E$60=COLUMNS($Q1:GS1),1,0)</f>
        <v>0</v>
      </c>
      <c r="GT23" s="65">
        <f ca="1">IF($E$60=COLUMNS($Q1:GT1),1,0)</f>
        <v>0</v>
      </c>
      <c r="GU23" s="65">
        <f ca="1">IF($E$60=COLUMNS($Q1:GU1),1,0)</f>
        <v>0</v>
      </c>
      <c r="GV23" s="65">
        <f ca="1">IF($E$60=COLUMNS($Q1:GV1),1,0)</f>
        <v>0</v>
      </c>
      <c r="GW23" s="65">
        <f ca="1">IF($E$60=COLUMNS($Q1:GW1),1,0)</f>
        <v>0</v>
      </c>
      <c r="GX23" s="65">
        <f ca="1">IF($E$60=COLUMNS($Q1:GX1),1,0)</f>
        <v>0</v>
      </c>
      <c r="GY23" s="65">
        <f ca="1">IF($E$60=COLUMNS($Q1:GY1),1,0)</f>
        <v>0</v>
      </c>
      <c r="GZ23" s="65">
        <f ca="1">IF($E$60=COLUMNS($Q1:GZ1),1,0)</f>
        <v>0</v>
      </c>
      <c r="HA23" s="65">
        <f ca="1">IF($E$60=COLUMNS($Q1:HA1),1,0)</f>
        <v>0</v>
      </c>
      <c r="HB23" s="65">
        <f ca="1">IF($E$60=COLUMNS($Q1:HB1),1,0)</f>
        <v>0</v>
      </c>
      <c r="HC23" s="65">
        <f ca="1">IF($E$60=COLUMNS($Q1:HC1),1,0)</f>
        <v>0</v>
      </c>
      <c r="HD23" s="65">
        <f ca="1">IF($E$60=COLUMNS($Q1:HD1),1,0)</f>
        <v>0</v>
      </c>
      <c r="HE23" s="65">
        <f ca="1">IF($E$60=COLUMNS($Q1:HE1),1,0)</f>
        <v>0</v>
      </c>
      <c r="HF23" s="65">
        <f ca="1">IF($E$60=COLUMNS($Q1:HF1),1,0)</f>
        <v>0</v>
      </c>
      <c r="HG23" s="65">
        <f ca="1">IF($E$60=COLUMNS($Q1:HG1),1,0)</f>
        <v>0</v>
      </c>
      <c r="HH23" s="65">
        <f ca="1">IF($E$60=COLUMNS($Q1:HH1),1,0)</f>
        <v>0</v>
      </c>
      <c r="HI23" s="65">
        <f ca="1">IF($E$60=COLUMNS($Q1:HI1),1,0)</f>
        <v>0</v>
      </c>
      <c r="HJ23" s="65">
        <f ca="1">IF($E$60=COLUMNS($Q1:HJ1),1,0)</f>
        <v>0</v>
      </c>
      <c r="HK23" s="65">
        <f ca="1">IF($E$60=COLUMNS($Q1:HK1),1,0)</f>
        <v>0</v>
      </c>
      <c r="HL23" s="65">
        <f ca="1">IF($E$60=COLUMNS($Q1:HL1),1,0)</f>
        <v>0</v>
      </c>
      <c r="HM23" s="65">
        <f ca="1">IF($E$60=COLUMNS($Q1:HM1),1,0)</f>
        <v>0</v>
      </c>
      <c r="HN23" s="65">
        <f ca="1">IF($E$60=COLUMNS($Q1:HN1),1,0)</f>
        <v>0</v>
      </c>
      <c r="HO23" s="65">
        <f ca="1">IF($E$60=COLUMNS($Q1:HO1),1,0)</f>
        <v>0</v>
      </c>
      <c r="HP23" s="65">
        <f ca="1">IF($E$60=COLUMNS($Q1:HP1),1,0)</f>
        <v>0</v>
      </c>
      <c r="HQ23" s="65">
        <f ca="1">IF($E$60=COLUMNS($Q1:HQ1),1,0)</f>
        <v>0</v>
      </c>
      <c r="HR23" s="65">
        <f ca="1">IF($E$60=COLUMNS($Q1:HR1),1,0)</f>
        <v>0</v>
      </c>
      <c r="HS23" s="65">
        <f ca="1">IF($E$60=COLUMNS($Q1:HS1),1,0)</f>
        <v>0</v>
      </c>
      <c r="HT23" s="65">
        <f ca="1">IF($E$60=COLUMNS($Q1:HT1),1,0)</f>
        <v>0</v>
      </c>
      <c r="HU23" s="65">
        <f ca="1">IF($E$60=COLUMNS($Q1:HU1),1,0)</f>
        <v>0</v>
      </c>
      <c r="HV23" s="65">
        <f ca="1">IF($E$60=COLUMNS($Q1:HV1),1,0)</f>
        <v>0</v>
      </c>
      <c r="HW23" s="65">
        <f ca="1">IF($E$60=COLUMNS($Q1:HW1),1,0)</f>
        <v>0</v>
      </c>
      <c r="HX23" s="65">
        <f ca="1">IF($E$60=COLUMNS($Q1:HX1),1,0)</f>
        <v>0</v>
      </c>
      <c r="HY23" s="65">
        <f ca="1">IF($E$60=COLUMNS($Q1:HY1),1,0)</f>
        <v>0</v>
      </c>
      <c r="HZ23" s="65">
        <f ca="1">IF($E$60=COLUMNS($Q1:HZ1),1,0)</f>
        <v>0</v>
      </c>
      <c r="IA23" s="65">
        <f ca="1">IF($E$60=COLUMNS($Q1:IA1),1,0)</f>
        <v>0</v>
      </c>
      <c r="IB23" s="65">
        <f ca="1">IF($E$60=COLUMNS($Q1:IB1),1,0)</f>
        <v>0</v>
      </c>
      <c r="IC23" s="65">
        <f ca="1">IF($E$60=COLUMNS($Q1:IC1),1,0)</f>
        <v>0</v>
      </c>
      <c r="ID23" s="65">
        <f ca="1">IF($E$60=COLUMNS($Q1:ID1),1,0)</f>
        <v>0</v>
      </c>
      <c r="IE23" s="65">
        <f ca="1">IF($E$60=COLUMNS($Q1:IE1),1,0)</f>
        <v>0</v>
      </c>
      <c r="IF23" s="65">
        <f ca="1">IF($E$60=COLUMNS($Q1:IF1),1,0)</f>
        <v>0</v>
      </c>
      <c r="IG23" s="65">
        <f ca="1">IF($E$60=COLUMNS($Q1:IG1),1,0)</f>
        <v>0</v>
      </c>
      <c r="IH23" s="65">
        <f ca="1">IF($E$60=COLUMNS($Q1:IH1),1,0)</f>
        <v>0</v>
      </c>
      <c r="II23" s="65">
        <f ca="1">IF($E$60=COLUMNS($Q1:II1),1,0)</f>
        <v>0</v>
      </c>
      <c r="IJ23" s="65">
        <f ca="1">IF($E$60=COLUMNS($Q1:IJ1),1,0)</f>
        <v>0</v>
      </c>
      <c r="IK23" s="65">
        <f ca="1">IF($E$60=COLUMNS($Q1:IK1),1,0)</f>
        <v>0</v>
      </c>
      <c r="IL23" s="65">
        <f ca="1">IF($E$60=COLUMNS($Q1:IL1),1,0)</f>
        <v>0</v>
      </c>
      <c r="IM23" s="65">
        <f ca="1">IF($E$60=COLUMNS($Q1:IM1),1,0)</f>
        <v>0</v>
      </c>
      <c r="IN23" s="65">
        <f ca="1">IF($E$60=COLUMNS($Q1:IN1),1,0)</f>
        <v>0</v>
      </c>
      <c r="IO23" s="65">
        <f ca="1">IF($E$60=COLUMNS($Q1:IO1),1,0)</f>
        <v>0</v>
      </c>
      <c r="IP23" s="65">
        <f ca="1">IF($E$60=COLUMNS($Q1:IP1),1,0)</f>
        <v>0</v>
      </c>
      <c r="IQ23" s="65">
        <f ca="1">IF($E$60=COLUMNS($Q1:IQ1),1,0)</f>
        <v>0</v>
      </c>
      <c r="IR23" s="65">
        <f ca="1">IF($E$60=COLUMNS($Q1:IR1),1,0)</f>
        <v>0</v>
      </c>
      <c r="IS23" s="65">
        <f ca="1">IF($E$60=COLUMNS($Q1:IS1),1,0)</f>
        <v>0</v>
      </c>
      <c r="IT23" s="65">
        <f ca="1">IF($E$60=COLUMNS($Q1:IT1),1,0)</f>
        <v>0</v>
      </c>
      <c r="IU23" s="65">
        <f ca="1">IF($E$60=COLUMNS($Q1:IU1),1,0)</f>
        <v>0</v>
      </c>
      <c r="IV23" s="65">
        <f ca="1">IF($E$60=COLUMNS($Q1:IV1),1,0)</f>
        <v>0</v>
      </c>
      <c r="IW23" s="65">
        <f ca="1">IF($E$60=COLUMNS($Q1:IW1),1,0)</f>
        <v>0</v>
      </c>
      <c r="IX23" s="65">
        <f ca="1">IF($E$60=COLUMNS($Q1:IX1),1,0)</f>
        <v>0</v>
      </c>
      <c r="IY23" s="65">
        <f ca="1">IF($E$60=COLUMNS($Q1:IY1),1,0)</f>
        <v>0</v>
      </c>
      <c r="IZ23" s="65">
        <f ca="1">IF($E$60=COLUMNS($Q1:IZ1),1,0)</f>
        <v>0</v>
      </c>
      <c r="JA23" s="65">
        <f ca="1">IF($E$60=COLUMNS($Q1:JA1),1,0)</f>
        <v>0</v>
      </c>
      <c r="JB23" s="65">
        <f ca="1">IF($E$60=COLUMNS($Q1:JB1),1,0)</f>
        <v>0</v>
      </c>
      <c r="JC23" s="65">
        <f ca="1">IF($E$60=COLUMNS($Q1:JC1),1,0)</f>
        <v>0</v>
      </c>
      <c r="JD23" s="65">
        <f ca="1">IF($E$60=COLUMNS($Q1:JD1),1,0)</f>
        <v>0</v>
      </c>
      <c r="JE23" s="65">
        <f ca="1">IF($E$60=COLUMNS($Q1:JE1),1,0)</f>
        <v>0</v>
      </c>
      <c r="JF23" s="65">
        <f ca="1">IF($E$60=COLUMNS($Q1:JF1),1,0)</f>
        <v>0</v>
      </c>
      <c r="JG23" s="65">
        <f ca="1">IF($E$60=COLUMNS($Q1:JG1),1,0)</f>
        <v>0</v>
      </c>
      <c r="JH23" s="65">
        <f ca="1">IF($E$60=COLUMNS($Q1:JH1),1,0)</f>
        <v>0</v>
      </c>
      <c r="JI23" s="65">
        <f ca="1">IF($E$60=COLUMNS($Q1:JI1),1,0)</f>
        <v>0</v>
      </c>
      <c r="JJ23" s="65">
        <f ca="1">IF($E$60=COLUMNS($Q1:JJ1),1,0)</f>
        <v>0</v>
      </c>
      <c r="JK23" s="65">
        <f ca="1">IF($E$60=COLUMNS($Q1:JK1),1,0)</f>
        <v>0</v>
      </c>
      <c r="JL23" s="65">
        <f ca="1">IF($E$60=COLUMNS($Q1:JL1),1,0)</f>
        <v>0</v>
      </c>
      <c r="JM23" s="65">
        <f ca="1">IF($E$60=COLUMNS($Q1:JM1),1,0)</f>
        <v>0</v>
      </c>
      <c r="JN23" s="65">
        <f ca="1">IF($E$60=COLUMNS($Q1:JN1),1,0)</f>
        <v>0</v>
      </c>
      <c r="JO23" s="65">
        <f ca="1">IF($E$60=COLUMNS($Q1:JO1),1,0)</f>
        <v>0</v>
      </c>
      <c r="JP23" s="65">
        <f ca="1">IF($E$60=COLUMNS($Q1:JP1),1,0)</f>
        <v>0</v>
      </c>
      <c r="JQ23" s="65">
        <f ca="1">IF($E$60=COLUMNS($Q1:JQ1),1,0)</f>
        <v>0</v>
      </c>
      <c r="JR23" s="65">
        <f ca="1">IF($E$60=COLUMNS($Q1:JR1),1,0)</f>
        <v>0</v>
      </c>
      <c r="JS23" s="65">
        <f ca="1">IF($E$60=COLUMNS($Q1:JS1),1,0)</f>
        <v>0</v>
      </c>
      <c r="JT23" s="65">
        <f ca="1">IF($E$60=COLUMNS($Q1:JT1),1,0)</f>
        <v>0</v>
      </c>
      <c r="JU23" s="65">
        <f ca="1">IF($E$60=COLUMNS($Q1:JU1),1,0)</f>
        <v>0</v>
      </c>
      <c r="JV23" s="65">
        <f ca="1">IF($E$60=COLUMNS($Q1:JV1),1,0)</f>
        <v>0</v>
      </c>
      <c r="JW23" s="65">
        <f ca="1">IF($E$60=COLUMNS($Q1:JW1),1,0)</f>
        <v>0</v>
      </c>
      <c r="JX23" s="65">
        <f ca="1">IF($E$60=COLUMNS($Q1:JX1),1,0)</f>
        <v>0</v>
      </c>
      <c r="JY23" s="65">
        <f ca="1">IF($E$60=COLUMNS($Q1:JY1),1,0)</f>
        <v>0</v>
      </c>
      <c r="JZ23" s="65">
        <f ca="1">IF($E$60=COLUMNS($Q1:JZ1),1,0)</f>
        <v>0</v>
      </c>
      <c r="KA23" s="65">
        <f ca="1">IF($E$60=COLUMNS($Q1:KA1),1,0)</f>
        <v>0</v>
      </c>
      <c r="KB23" s="65">
        <f ca="1">IF($E$60=COLUMNS($Q1:KB1),1,0)</f>
        <v>0</v>
      </c>
      <c r="KC23" s="65">
        <f ca="1">IF($E$60=COLUMNS($Q1:KC1),1,0)</f>
        <v>0</v>
      </c>
      <c r="KD23" s="65">
        <f ca="1">IF($E$60=COLUMNS($Q1:KD1),1,0)</f>
        <v>0</v>
      </c>
      <c r="KE23" s="65">
        <f ca="1">IF($E$60=COLUMNS($Q1:KE1),1,0)</f>
        <v>0</v>
      </c>
      <c r="KF23" s="65">
        <f ca="1">IF($E$60=COLUMNS($Q1:KF1),1,0)</f>
        <v>0</v>
      </c>
      <c r="KG23" s="65">
        <f ca="1">IF($E$60=COLUMNS($Q1:KG1),1,0)</f>
        <v>0</v>
      </c>
      <c r="KH23" s="65">
        <f ca="1">IF($E$60=COLUMNS($Q1:KH1),1,0)</f>
        <v>0</v>
      </c>
      <c r="KI23" s="65">
        <f ca="1">IF($E$60=COLUMNS($Q1:KI1),1,0)</f>
        <v>0</v>
      </c>
      <c r="KJ23" s="65">
        <f ca="1">IF($E$60=COLUMNS($Q1:KJ1),1,0)</f>
        <v>0</v>
      </c>
      <c r="KK23" s="65">
        <f ca="1">IF($E$60=COLUMNS($Q1:KK1),1,0)</f>
        <v>0</v>
      </c>
      <c r="KL23" s="65">
        <f ca="1">IF($E$60=COLUMNS($Q1:KL1),1,0)</f>
        <v>0</v>
      </c>
      <c r="KM23" s="65">
        <f ca="1">IF($E$60=COLUMNS($Q1:KM1),1,0)</f>
        <v>0</v>
      </c>
      <c r="KN23" s="65">
        <f ca="1">IF($E$60=COLUMNS($Q1:KN1),1,0)</f>
        <v>0</v>
      </c>
      <c r="KO23" s="65">
        <f ca="1">IF($E$60=COLUMNS($Q1:KO1),1,0)</f>
        <v>0</v>
      </c>
      <c r="KP23" s="65">
        <f ca="1">IF($E$60=COLUMNS($Q1:KP1),1,0)</f>
        <v>0</v>
      </c>
      <c r="KQ23" s="65">
        <f ca="1">IF($E$60=COLUMNS($Q1:KQ1),1,0)</f>
        <v>0</v>
      </c>
      <c r="KR23" s="65">
        <f ca="1">IF($E$60=COLUMNS($Q1:KR1),1,0)</f>
        <v>0</v>
      </c>
      <c r="KS23" s="65">
        <f ca="1">IF($E$60=COLUMNS($Q1:KS1),1,0)</f>
        <v>0</v>
      </c>
      <c r="KT23" s="65">
        <f ca="1">IF($E$60=COLUMNS($Q1:KT1),1,0)</f>
        <v>0</v>
      </c>
      <c r="KU23" s="65">
        <f ca="1">IF($E$60=COLUMNS($Q1:KU1),1,0)</f>
        <v>0</v>
      </c>
      <c r="KV23" s="65">
        <f ca="1">IF($E$60=COLUMNS($Q1:KV1),1,0)</f>
        <v>0</v>
      </c>
      <c r="KW23" s="65">
        <f ca="1">IF($E$60=COLUMNS($Q1:KW1),1,0)</f>
        <v>0</v>
      </c>
      <c r="KX23" s="65">
        <f ca="1">IF($E$60=COLUMNS($Q1:KX1),1,0)</f>
        <v>0</v>
      </c>
      <c r="KY23" s="65">
        <f ca="1">IF($E$60=COLUMNS($Q1:KY1),1,0)</f>
        <v>0</v>
      </c>
      <c r="KZ23" s="65">
        <f ca="1">IF($E$60=COLUMNS($Q1:KZ1),1,0)</f>
        <v>0</v>
      </c>
      <c r="LA23" s="65">
        <f ca="1">IF($E$60=COLUMNS($Q1:LA1),1,0)</f>
        <v>0</v>
      </c>
      <c r="LB23" s="65">
        <f ca="1">IF($E$60=COLUMNS($Q1:LB1),1,0)</f>
        <v>0</v>
      </c>
      <c r="LC23" s="65">
        <f ca="1">IF($E$60=COLUMNS($Q1:LC1),1,0)</f>
        <v>0</v>
      </c>
      <c r="LD23" s="65">
        <f ca="1">IF($E$60=COLUMNS($Q1:LD1),1,0)</f>
        <v>0</v>
      </c>
      <c r="LE23" s="65">
        <f ca="1">IF($E$60=COLUMNS($Q1:LE1),1,0)</f>
        <v>0</v>
      </c>
      <c r="LF23" s="65">
        <f ca="1">IF($E$60=COLUMNS($Q1:LF1),1,0)</f>
        <v>0</v>
      </c>
      <c r="LG23" s="65">
        <f ca="1">IF($E$60=COLUMNS($Q1:LG1),1,0)</f>
        <v>0</v>
      </c>
      <c r="LH23" s="65">
        <f ca="1">IF($E$60=COLUMNS($Q1:LH1),1,0)</f>
        <v>0</v>
      </c>
      <c r="LI23" s="65">
        <f ca="1">IF($E$60=COLUMNS($Q1:LI1),1,0)</f>
        <v>0</v>
      </c>
      <c r="LJ23" s="65">
        <f ca="1">IF($E$60=COLUMNS($Q1:LJ1),1,0)</f>
        <v>0</v>
      </c>
      <c r="LK23" s="65">
        <f ca="1">IF($E$60=COLUMNS($Q1:LK1),1,0)</f>
        <v>0</v>
      </c>
      <c r="LL23" s="65">
        <f ca="1">IF($E$60=COLUMNS($Q1:LL1),1,0)</f>
        <v>0</v>
      </c>
      <c r="LM23" s="65">
        <f ca="1">IF($E$60=COLUMNS($Q1:LM1),1,0)</f>
        <v>0</v>
      </c>
      <c r="LN23" s="65">
        <f ca="1">IF($E$60=COLUMNS($Q1:LN1),1,0)</f>
        <v>0</v>
      </c>
      <c r="LO23" s="65">
        <f ca="1">IF($E$60=COLUMNS($Q1:LO1),1,0)</f>
        <v>0</v>
      </c>
      <c r="LP23" s="65">
        <f ca="1">IF($E$60=COLUMNS($Q1:LP1),1,0)</f>
        <v>0</v>
      </c>
      <c r="LQ23" s="65">
        <f ca="1">IF($E$60=COLUMNS($Q1:LQ1),1,0)</f>
        <v>0</v>
      </c>
      <c r="LR23" s="65">
        <f ca="1">IF($E$60=COLUMNS($Q1:LR1),1,0)</f>
        <v>0</v>
      </c>
      <c r="LS23" s="65">
        <f ca="1">IF($E$60=COLUMNS($Q1:LS1),1,0)</f>
        <v>0</v>
      </c>
      <c r="LT23" s="65">
        <f ca="1">IF($E$60=COLUMNS($Q1:LT1),1,0)</f>
        <v>0</v>
      </c>
      <c r="LU23" s="65">
        <f ca="1">IF($E$60=COLUMNS($Q1:LU1),1,0)</f>
        <v>0</v>
      </c>
      <c r="LV23" s="65">
        <f ca="1">IF($E$60=COLUMNS($Q1:LV1),1,0)</f>
        <v>0</v>
      </c>
      <c r="LW23" s="65">
        <f ca="1">IF($E$60=COLUMNS($Q1:LW1),1,0)</f>
        <v>0</v>
      </c>
      <c r="LX23" s="65">
        <f ca="1">IF($E$60=COLUMNS($Q1:LX1),1,0)</f>
        <v>0</v>
      </c>
      <c r="LY23" s="65">
        <f ca="1">IF($E$60=COLUMNS($Q1:LY1),1,0)</f>
        <v>0</v>
      </c>
      <c r="LZ23" s="65">
        <f ca="1">IF($E$60=COLUMNS($Q1:LZ1),1,0)</f>
        <v>0</v>
      </c>
      <c r="MA23" s="65">
        <f ca="1">IF($E$60=COLUMNS($Q1:MA1),1,0)</f>
        <v>0</v>
      </c>
      <c r="MB23" s="65">
        <f ca="1">IF($E$60=COLUMNS($Q1:MB1),1,0)</f>
        <v>0</v>
      </c>
      <c r="MC23" s="65">
        <f ca="1">IF($E$60=COLUMNS($Q1:MC1),1,0)</f>
        <v>0</v>
      </c>
      <c r="MD23" s="65">
        <f ca="1">IF($E$60=COLUMNS($Q1:MD1),1,0)</f>
        <v>0</v>
      </c>
      <c r="ME23" s="65">
        <f ca="1">IF($E$60=COLUMNS($Q1:ME1),1,0)</f>
        <v>0</v>
      </c>
      <c r="MF23" s="65">
        <f ca="1">IF($E$60=COLUMNS($Q1:MF1),1,0)</f>
        <v>0</v>
      </c>
      <c r="MG23" s="65">
        <f ca="1">IF($E$60=COLUMNS($Q1:MG1),1,0)</f>
        <v>0</v>
      </c>
      <c r="MH23" s="65">
        <f ca="1">IF($E$60=COLUMNS($Q1:MH1),1,0)</f>
        <v>0</v>
      </c>
      <c r="MI23" s="65">
        <f ca="1">IF($E$60=COLUMNS($Q1:MI1),1,0)</f>
        <v>0</v>
      </c>
      <c r="MJ23" s="65">
        <f ca="1">IF($E$60=COLUMNS($Q1:MJ1),1,0)</f>
        <v>0</v>
      </c>
      <c r="MK23" s="65">
        <f ca="1">IF($E$60=COLUMNS($Q1:MK1),1,0)</f>
        <v>0</v>
      </c>
      <c r="ML23" s="65">
        <f ca="1">IF($E$60=COLUMNS($Q1:ML1),1,0)</f>
        <v>0</v>
      </c>
      <c r="MM23" s="65">
        <f ca="1">IF($E$60=COLUMNS($Q1:MM1),1,0)</f>
        <v>0</v>
      </c>
      <c r="MN23" s="65">
        <f ca="1">IF($E$60=COLUMNS($Q1:MN1),1,0)</f>
        <v>0</v>
      </c>
      <c r="MO23" s="65">
        <f ca="1">IF($E$60=COLUMNS($Q1:MO1),1,0)</f>
        <v>0</v>
      </c>
      <c r="MP23" s="65">
        <f ca="1">IF($E$60=COLUMNS($Q1:MP1),1,0)</f>
        <v>0</v>
      </c>
      <c r="MQ23" s="65">
        <f ca="1">IF($E$60=COLUMNS($Q1:MQ1),1,0)</f>
        <v>0</v>
      </c>
      <c r="MR23" s="65">
        <f ca="1">IF($E$60=COLUMNS($Q1:MR1),1,0)</f>
        <v>0</v>
      </c>
      <c r="MS23" s="65">
        <f ca="1">IF($E$60=COLUMNS($Q1:MS1),1,0)</f>
        <v>0</v>
      </c>
      <c r="MT23" s="65">
        <f ca="1">IF($E$60=COLUMNS($Q1:MT1),1,0)</f>
        <v>0</v>
      </c>
      <c r="MU23" s="65">
        <f ca="1">IF($E$60=COLUMNS($Q1:MU1),1,0)</f>
        <v>0</v>
      </c>
      <c r="MV23" s="65">
        <f ca="1">IF($E$60=COLUMNS($Q1:MV1),1,0)</f>
        <v>0</v>
      </c>
      <c r="MW23" s="65">
        <f ca="1">IF($E$60=COLUMNS($Q1:MW1),1,0)</f>
        <v>0</v>
      </c>
      <c r="MX23" s="65">
        <f ca="1">IF($E$60=COLUMNS($Q1:MX1),1,0)</f>
        <v>0</v>
      </c>
      <c r="MY23" s="65">
        <f ca="1">IF($E$60=COLUMNS($Q1:MY1),1,0)</f>
        <v>0</v>
      </c>
      <c r="MZ23" s="65">
        <f ca="1">IF($E$60=COLUMNS($Q1:MZ1),1,0)</f>
        <v>0</v>
      </c>
      <c r="NA23" s="65">
        <f ca="1">IF($E$60=COLUMNS($Q1:NA1),1,0)</f>
        <v>0</v>
      </c>
      <c r="NB23" s="65">
        <f ca="1">IF($E$60=COLUMNS($Q1:NB1),1,0)</f>
        <v>0</v>
      </c>
      <c r="NC23" s="65">
        <f ca="1">IF($E$60=COLUMNS($Q1:NC1),1,0)</f>
        <v>0</v>
      </c>
      <c r="ND23" s="65">
        <f ca="1">IF($E$60=COLUMNS($Q1:ND1),1,0)</f>
        <v>0</v>
      </c>
      <c r="NE23" s="65">
        <f ca="1">IF($E$60=COLUMNS($Q1:NE1),1,0)</f>
        <v>0</v>
      </c>
      <c r="NF23" s="65">
        <f ca="1">IF($E$60=COLUMNS($Q1:NF1),1,0)</f>
        <v>0</v>
      </c>
      <c r="NG23" s="65">
        <f ca="1">IF($E$60=COLUMNS($Q1:NG1),1,0)</f>
        <v>0</v>
      </c>
      <c r="NH23" s="65">
        <f ca="1">IF($E$60=COLUMNS($Q1:NH1),1,0)</f>
        <v>0</v>
      </c>
      <c r="NI23" s="65">
        <f ca="1">IF($E$60=COLUMNS($Q1:NI1),1,0)</f>
        <v>0</v>
      </c>
      <c r="NJ23" s="65">
        <f ca="1">IF($E$60=COLUMNS($Q1:NJ1),1,0)</f>
        <v>0</v>
      </c>
      <c r="NK23" s="65">
        <f ca="1">IF($E$60=COLUMNS($Q1:NK1),1,0)</f>
        <v>0</v>
      </c>
      <c r="NL23" s="65">
        <f ca="1">IF($E$60=COLUMNS($Q1:NL1),1,0)</f>
        <v>0</v>
      </c>
      <c r="NM23" s="65">
        <f ca="1">IF($E$60=COLUMNS($Q1:NM1),1,0)</f>
        <v>0</v>
      </c>
      <c r="NN23" s="65">
        <f ca="1">IF($E$60=COLUMNS($Q1:NN1),1,0)</f>
        <v>0</v>
      </c>
      <c r="NO23" s="65">
        <f ca="1">IF($E$60=COLUMNS($Q1:NO1),1,0)</f>
        <v>0</v>
      </c>
      <c r="NP23" s="65">
        <f ca="1">IF($E$60=COLUMNS($Q1:NP1),1,0)</f>
        <v>0</v>
      </c>
      <c r="NQ23" s="65">
        <f ca="1">IF($E$60=COLUMNS($Q1:NQ1),1,0)</f>
        <v>0</v>
      </c>
      <c r="NR23" s="65">
        <f ca="1">IF($E$60=COLUMNS($Q1:NR1),1,0)</f>
        <v>0</v>
      </c>
      <c r="NS23" s="65">
        <f ca="1">IF($E$60=COLUMNS($Q1:NS1),1,0)</f>
        <v>0</v>
      </c>
      <c r="NT23" s="65">
        <f ca="1">IF($E$60=COLUMNS($Q1:NT1),1,0)</f>
        <v>0</v>
      </c>
      <c r="NU23" s="65">
        <f ca="1">IF($E$60=COLUMNS($Q1:NU1),1,0)</f>
        <v>0</v>
      </c>
      <c r="NV23" s="65">
        <f ca="1">IF($E$60=COLUMNS($Q1:NV1),1,0)</f>
        <v>0</v>
      </c>
      <c r="NW23" s="65">
        <f ca="1">IF($E$60=COLUMNS($Q1:NW1),1,0)</f>
        <v>0</v>
      </c>
      <c r="NX23" s="65">
        <f ca="1">IF($E$60=COLUMNS($Q1:NX1),1,0)</f>
        <v>0</v>
      </c>
      <c r="NY23" s="65">
        <f ca="1">IF($E$60=COLUMNS($Q1:NY1),1,0)</f>
        <v>0</v>
      </c>
      <c r="NZ23" s="65">
        <f ca="1">IF($E$60=COLUMNS($Q1:NZ1),1,0)</f>
        <v>0</v>
      </c>
      <c r="OA23" s="65">
        <f ca="1">IF($E$60=COLUMNS($Q1:OA1),1,0)</f>
        <v>0</v>
      </c>
      <c r="OB23" s="65">
        <f ca="1">IF($E$60=COLUMNS($Q1:OB1),1,0)</f>
        <v>0</v>
      </c>
      <c r="OC23" s="65">
        <f ca="1">IF($E$60=COLUMNS($Q1:OC1),1,0)</f>
        <v>0</v>
      </c>
      <c r="OD23" s="65">
        <f ca="1">IF($E$60=COLUMNS($Q1:OD1),1,0)</f>
        <v>0</v>
      </c>
      <c r="OE23" s="65">
        <f ca="1">IF($E$60=COLUMNS($Q1:OE1),1,0)</f>
        <v>0</v>
      </c>
      <c r="OF23" s="65">
        <f ca="1">IF($E$60=COLUMNS($Q1:OF1),1,0)</f>
        <v>0</v>
      </c>
      <c r="OG23" s="65">
        <f ca="1">IF($E$60=COLUMNS($Q1:OG1),1,0)</f>
        <v>0</v>
      </c>
      <c r="OH23" s="65">
        <f ca="1">IF($E$60=COLUMNS($Q1:OH1),1,0)</f>
        <v>0</v>
      </c>
      <c r="OI23" s="65">
        <f ca="1">IF($E$60=COLUMNS($Q1:OI1),1,0)</f>
        <v>0</v>
      </c>
      <c r="OJ23" s="65">
        <f ca="1">IF($E$60=COLUMNS($Q1:OJ1),1,0)</f>
        <v>0</v>
      </c>
      <c r="OK23" s="65">
        <f ca="1">IF($E$60=COLUMNS($Q1:OK1),1,0)</f>
        <v>0</v>
      </c>
      <c r="OL23" s="65">
        <f ca="1">IF($E$60=COLUMNS($Q1:OL1),1,0)</f>
        <v>0</v>
      </c>
      <c r="OM23" s="65">
        <f ca="1">IF($E$60=COLUMNS($Q1:OM1),1,0)</f>
        <v>0</v>
      </c>
      <c r="ON23" s="65">
        <f ca="1">IF($E$60=COLUMNS($Q1:ON1),1,0)</f>
        <v>0</v>
      </c>
      <c r="OO23" s="65">
        <f ca="1">IF($E$60=COLUMNS($Q1:OO1),1,0)</f>
        <v>0</v>
      </c>
      <c r="OP23" s="65">
        <f ca="1">IF($E$60=COLUMNS($Q1:OP1),1,0)</f>
        <v>0</v>
      </c>
      <c r="OQ23" s="65">
        <f ca="1">IF($E$60=COLUMNS($Q1:OQ1),1,0)</f>
        <v>0</v>
      </c>
    </row>
    <row r="24" spans="2:443" ht="15" x14ac:dyDescent="0.3">
      <c r="B24" s="18" t="s">
        <v>55</v>
      </c>
      <c r="C24" s="17">
        <f ca="1">COUNTIF(I21:I22,"&gt;0")</f>
        <v>2</v>
      </c>
      <c r="E24" s="1" t="s">
        <v>60</v>
      </c>
      <c r="F24" s="16">
        <f ca="1">MAX(I21:I22)</f>
        <v>9.2166668891906749</v>
      </c>
      <c r="G24" s="16"/>
      <c r="I24" s="18" t="s">
        <v>100</v>
      </c>
      <c r="J24" s="90" t="s">
        <v>9</v>
      </c>
    </row>
    <row r="25" spans="2:443" ht="15" x14ac:dyDescent="0.3">
      <c r="B25" s="18" t="s">
        <v>63</v>
      </c>
      <c r="C25" s="16">
        <f ca="1">MIN(H21:H22)</f>
        <v>85.305555555555557</v>
      </c>
      <c r="E25" s="1" t="s">
        <v>22</v>
      </c>
      <c r="F25" s="17">
        <f ca="1">MAX(J21:J22)</f>
        <v>110</v>
      </c>
      <c r="G25" s="17"/>
      <c r="L25" s="42" t="s">
        <v>68</v>
      </c>
      <c r="O25" s="53">
        <f t="shared" ref="O25:O30" ca="1" si="51">SUM(Q25:OQ25)</f>
        <v>-9073.2677398559772</v>
      </c>
      <c r="Q25" s="48">
        <f t="shared" ref="Q25:CB25" ca="1" si="52">SUM(Q26:Q29)</f>
        <v>-79.166666666666671</v>
      </c>
      <c r="R25" s="48">
        <f t="shared" ca="1" si="52"/>
        <v>-79.166666666666671</v>
      </c>
      <c r="S25" s="48">
        <f t="shared" ca="1" si="52"/>
        <v>-79.166666666666671</v>
      </c>
      <c r="T25" s="48">
        <f t="shared" ca="1" si="52"/>
        <v>-79.166666666666671</v>
      </c>
      <c r="U25" s="48">
        <f t="shared" ca="1" si="52"/>
        <v>-79.166666666666671</v>
      </c>
      <c r="V25" s="48">
        <f t="shared" ca="1" si="52"/>
        <v>-79.166666666666671</v>
      </c>
      <c r="W25" s="48">
        <f t="shared" ca="1" si="52"/>
        <v>-79.166666666666671</v>
      </c>
      <c r="X25" s="48">
        <f t="shared" ca="1" si="52"/>
        <v>-79.166666666666671</v>
      </c>
      <c r="Y25" s="48">
        <f t="shared" ca="1" si="52"/>
        <v>-79.166666666666671</v>
      </c>
      <c r="Z25" s="48">
        <f t="shared" ca="1" si="52"/>
        <v>-79.166666666666671</v>
      </c>
      <c r="AA25" s="48">
        <f t="shared" ca="1" si="52"/>
        <v>-79.166666666666671</v>
      </c>
      <c r="AB25" s="48">
        <f t="shared" ca="1" si="52"/>
        <v>-79.166666666666671</v>
      </c>
      <c r="AC25" s="48">
        <f t="shared" ca="1" si="52"/>
        <v>-79.958333333333329</v>
      </c>
      <c r="AD25" s="48">
        <f t="shared" ca="1" si="52"/>
        <v>-79.958333333333329</v>
      </c>
      <c r="AE25" s="48">
        <f t="shared" ca="1" si="52"/>
        <v>-79.958333333333329</v>
      </c>
      <c r="AF25" s="48">
        <f t="shared" ca="1" si="52"/>
        <v>-79.958333333333329</v>
      </c>
      <c r="AG25" s="48">
        <f t="shared" ca="1" si="52"/>
        <v>-79.958333333333329</v>
      </c>
      <c r="AH25" s="48">
        <f t="shared" ca="1" si="52"/>
        <v>-79.958333333333329</v>
      </c>
      <c r="AI25" s="48">
        <f t="shared" ca="1" si="52"/>
        <v>-79.958333333333329</v>
      </c>
      <c r="AJ25" s="48">
        <f t="shared" ca="1" si="52"/>
        <v>-79.958333333333329</v>
      </c>
      <c r="AK25" s="48">
        <f t="shared" ca="1" si="52"/>
        <v>-79.958333333333329</v>
      </c>
      <c r="AL25" s="48">
        <f t="shared" ca="1" si="52"/>
        <v>-79.958333333333329</v>
      </c>
      <c r="AM25" s="48">
        <f t="shared" ca="1" si="52"/>
        <v>-79.958333333333329</v>
      </c>
      <c r="AN25" s="48">
        <f t="shared" ca="1" si="52"/>
        <v>-79.958333333333329</v>
      </c>
      <c r="AO25" s="48">
        <f t="shared" ca="1" si="52"/>
        <v>-80.757916666666674</v>
      </c>
      <c r="AP25" s="48">
        <f t="shared" ca="1" si="52"/>
        <v>-80.757916666666674</v>
      </c>
      <c r="AQ25" s="48">
        <f t="shared" ca="1" si="52"/>
        <v>-80.757916666666674</v>
      </c>
      <c r="AR25" s="48">
        <f t="shared" ca="1" si="52"/>
        <v>-80.757916666666674</v>
      </c>
      <c r="AS25" s="48">
        <f t="shared" ca="1" si="52"/>
        <v>-80.757916666666674</v>
      </c>
      <c r="AT25" s="48">
        <f t="shared" ca="1" si="52"/>
        <v>-80.757916666666674</v>
      </c>
      <c r="AU25" s="48">
        <f t="shared" ca="1" si="52"/>
        <v>-80.757916666666674</v>
      </c>
      <c r="AV25" s="48">
        <f t="shared" ca="1" si="52"/>
        <v>-80.757916666666674</v>
      </c>
      <c r="AW25" s="48">
        <f t="shared" ca="1" si="52"/>
        <v>-80.757916666666674</v>
      </c>
      <c r="AX25" s="48">
        <f t="shared" ca="1" si="52"/>
        <v>-80.757916666666674</v>
      </c>
      <c r="AY25" s="48">
        <f t="shared" ca="1" si="52"/>
        <v>-80.757916666666674</v>
      </c>
      <c r="AZ25" s="48">
        <f t="shared" ca="1" si="52"/>
        <v>-80.757916666666674</v>
      </c>
      <c r="BA25" s="48">
        <f t="shared" ca="1" si="52"/>
        <v>-81.565495833333316</v>
      </c>
      <c r="BB25" s="48">
        <f t="shared" ca="1" si="52"/>
        <v>-81.565495833333316</v>
      </c>
      <c r="BC25" s="48">
        <f t="shared" ca="1" si="52"/>
        <v>-81.565495833333316</v>
      </c>
      <c r="BD25" s="48">
        <f t="shared" ca="1" si="52"/>
        <v>-81.565495833333316</v>
      </c>
      <c r="BE25" s="48">
        <f t="shared" ca="1" si="52"/>
        <v>-81.565495833333316</v>
      </c>
      <c r="BF25" s="48">
        <f t="shared" ca="1" si="52"/>
        <v>-81.565495833333316</v>
      </c>
      <c r="BG25" s="48">
        <f t="shared" ca="1" si="52"/>
        <v>-81.565495833333316</v>
      </c>
      <c r="BH25" s="48">
        <f t="shared" ca="1" si="52"/>
        <v>-81.565495833333316</v>
      </c>
      <c r="BI25" s="48">
        <f t="shared" ca="1" si="52"/>
        <v>-81.565495833333316</v>
      </c>
      <c r="BJ25" s="48">
        <f t="shared" ca="1" si="52"/>
        <v>-81.565495833333316</v>
      </c>
      <c r="BK25" s="48">
        <f t="shared" ca="1" si="52"/>
        <v>-81.565495833333316</v>
      </c>
      <c r="BL25" s="48">
        <f t="shared" ca="1" si="52"/>
        <v>-81.565495833333316</v>
      </c>
      <c r="BM25" s="48">
        <f t="shared" ca="1" si="52"/>
        <v>-82.381150791666656</v>
      </c>
      <c r="BN25" s="48">
        <f t="shared" ca="1" si="52"/>
        <v>-82.381150791666656</v>
      </c>
      <c r="BO25" s="48">
        <f t="shared" ca="1" si="52"/>
        <v>-82.381150791666656</v>
      </c>
      <c r="BP25" s="48">
        <f t="shared" ca="1" si="52"/>
        <v>-82.381150791666656</v>
      </c>
      <c r="BQ25" s="48">
        <f t="shared" ca="1" si="52"/>
        <v>-82.381150791666656</v>
      </c>
      <c r="BR25" s="48">
        <f t="shared" ca="1" si="52"/>
        <v>-82.381150791666656</v>
      </c>
      <c r="BS25" s="48">
        <f t="shared" ca="1" si="52"/>
        <v>-82.381150791666656</v>
      </c>
      <c r="BT25" s="48">
        <f t="shared" ca="1" si="52"/>
        <v>-82.381150791666656</v>
      </c>
      <c r="BU25" s="48">
        <f t="shared" ca="1" si="52"/>
        <v>-82.381150791666656</v>
      </c>
      <c r="BV25" s="48">
        <f t="shared" ca="1" si="52"/>
        <v>-82.381150791666656</v>
      </c>
      <c r="BW25" s="48">
        <f t="shared" ca="1" si="52"/>
        <v>-82.381150791666656</v>
      </c>
      <c r="BX25" s="48">
        <f t="shared" ca="1" si="52"/>
        <v>-82.381150791666656</v>
      </c>
      <c r="BY25" s="48">
        <f t="shared" ca="1" si="52"/>
        <v>-83.204962299583329</v>
      </c>
      <c r="BZ25" s="48">
        <f t="shared" ca="1" si="52"/>
        <v>-83.204962299583329</v>
      </c>
      <c r="CA25" s="48">
        <f t="shared" ca="1" si="52"/>
        <v>-83.204962299583329</v>
      </c>
      <c r="CB25" s="48">
        <f t="shared" ca="1" si="52"/>
        <v>-83.204962299583329</v>
      </c>
      <c r="CC25" s="48">
        <f t="shared" ref="CC25:EN25" ca="1" si="53">SUM(CC26:CC29)</f>
        <v>-83.204962299583329</v>
      </c>
      <c r="CD25" s="48">
        <f t="shared" ca="1" si="53"/>
        <v>-83.204962299583329</v>
      </c>
      <c r="CE25" s="48">
        <f t="shared" ca="1" si="53"/>
        <v>-83.204962299583329</v>
      </c>
      <c r="CF25" s="48">
        <f t="shared" ca="1" si="53"/>
        <v>-83.204962299583329</v>
      </c>
      <c r="CG25" s="48">
        <f t="shared" ca="1" si="53"/>
        <v>-83.204962299583329</v>
      </c>
      <c r="CH25" s="48">
        <f t="shared" ca="1" si="53"/>
        <v>-83.204962299583329</v>
      </c>
      <c r="CI25" s="48">
        <f t="shared" ca="1" si="53"/>
        <v>-83.204962299583329</v>
      </c>
      <c r="CJ25" s="48">
        <f t="shared" ca="1" si="53"/>
        <v>-83.204962299583329</v>
      </c>
      <c r="CK25" s="48">
        <f t="shared" ca="1" si="53"/>
        <v>-84.037011922579168</v>
      </c>
      <c r="CL25" s="48">
        <f t="shared" ca="1" si="53"/>
        <v>-84.037011922579168</v>
      </c>
      <c r="CM25" s="48">
        <f t="shared" ca="1" si="53"/>
        <v>-84.037011922579168</v>
      </c>
      <c r="CN25" s="48">
        <f t="shared" ca="1" si="53"/>
        <v>-84.037011922579168</v>
      </c>
      <c r="CO25" s="48">
        <f t="shared" ca="1" si="53"/>
        <v>-84.037011922579168</v>
      </c>
      <c r="CP25" s="48">
        <f t="shared" ca="1" si="53"/>
        <v>-84.037011922579168</v>
      </c>
      <c r="CQ25" s="48">
        <f t="shared" ca="1" si="53"/>
        <v>-84.037011922579168</v>
      </c>
      <c r="CR25" s="48">
        <f t="shared" ca="1" si="53"/>
        <v>-84.037011922579168</v>
      </c>
      <c r="CS25" s="48">
        <f t="shared" ca="1" si="53"/>
        <v>-84.037011922579168</v>
      </c>
      <c r="CT25" s="48">
        <f t="shared" ca="1" si="53"/>
        <v>-84.037011922579168</v>
      </c>
      <c r="CU25" s="48">
        <f t="shared" ca="1" si="53"/>
        <v>-84.037011922579168</v>
      </c>
      <c r="CV25" s="48">
        <f t="shared" ca="1" si="53"/>
        <v>-84.037011922579168</v>
      </c>
      <c r="CW25" s="48">
        <f t="shared" ca="1" si="53"/>
        <v>-84.87738204180495</v>
      </c>
      <c r="CX25" s="48">
        <f t="shared" ca="1" si="53"/>
        <v>-84.87738204180495</v>
      </c>
      <c r="CY25" s="48">
        <f t="shared" ca="1" si="53"/>
        <v>-84.87738204180495</v>
      </c>
      <c r="CZ25" s="48">
        <f t="shared" ca="1" si="53"/>
        <v>-84.87738204180495</v>
      </c>
      <c r="DA25" s="48">
        <f t="shared" ca="1" si="53"/>
        <v>-84.87738204180495</v>
      </c>
      <c r="DB25" s="48">
        <f t="shared" ca="1" si="53"/>
        <v>-84.87738204180495</v>
      </c>
      <c r="DC25" s="48">
        <f t="shared" ca="1" si="53"/>
        <v>-84.87738204180495</v>
      </c>
      <c r="DD25" s="48">
        <f t="shared" ca="1" si="53"/>
        <v>-84.87738204180495</v>
      </c>
      <c r="DE25" s="48">
        <f t="shared" ca="1" si="53"/>
        <v>-84.87738204180495</v>
      </c>
      <c r="DF25" s="48">
        <f t="shared" ca="1" si="53"/>
        <v>-84.87738204180495</v>
      </c>
      <c r="DG25" s="48">
        <f t="shared" ca="1" si="53"/>
        <v>-84.87738204180495</v>
      </c>
      <c r="DH25" s="48">
        <f t="shared" ca="1" si="53"/>
        <v>-84.87738204180495</v>
      </c>
      <c r="DI25" s="48">
        <f t="shared" ca="1" si="53"/>
        <v>-85.726155862223024</v>
      </c>
      <c r="DJ25" s="48">
        <f t="shared" ca="1" si="53"/>
        <v>-85.726155862223024</v>
      </c>
      <c r="DK25" s="48">
        <f t="shared" ca="1" si="53"/>
        <v>-85.726155862223024</v>
      </c>
      <c r="DL25" s="48">
        <f t="shared" ca="1" si="53"/>
        <v>-85.726155862223024</v>
      </c>
      <c r="DM25" s="48">
        <f t="shared" ca="1" si="53"/>
        <v>-85.726155862223024</v>
      </c>
      <c r="DN25" s="48">
        <f t="shared" ca="1" si="53"/>
        <v>-85.726155862223024</v>
      </c>
      <c r="DO25" s="48">
        <f t="shared" ca="1" si="53"/>
        <v>-85.726155862223024</v>
      </c>
      <c r="DP25" s="48">
        <f t="shared" ca="1" si="53"/>
        <v>-85.726155862223024</v>
      </c>
      <c r="DQ25" s="48">
        <f t="shared" ca="1" si="53"/>
        <v>-85.726155862223024</v>
      </c>
      <c r="DR25" s="48">
        <f t="shared" ca="1" si="53"/>
        <v>-85.726155862223024</v>
      </c>
      <c r="DS25" s="48">
        <f t="shared" ca="1" si="53"/>
        <v>-85.726155862223024</v>
      </c>
      <c r="DT25" s="48">
        <f t="shared" ca="1" si="53"/>
        <v>-85.726155862223024</v>
      </c>
      <c r="DU25" s="48">
        <f t="shared" ca="1" si="53"/>
        <v>-86.583417420845251</v>
      </c>
      <c r="DV25" s="48">
        <f t="shared" ca="1" si="53"/>
        <v>-86.583417420845251</v>
      </c>
      <c r="DW25" s="48">
        <f t="shared" ca="1" si="53"/>
        <v>0</v>
      </c>
      <c r="DX25" s="48">
        <f t="shared" ca="1" si="53"/>
        <v>0</v>
      </c>
      <c r="DY25" s="48">
        <f t="shared" ca="1" si="53"/>
        <v>0</v>
      </c>
      <c r="DZ25" s="48">
        <f t="shared" ca="1" si="53"/>
        <v>0</v>
      </c>
      <c r="EA25" s="48">
        <f t="shared" ca="1" si="53"/>
        <v>0</v>
      </c>
      <c r="EB25" s="48">
        <f t="shared" ca="1" si="53"/>
        <v>0</v>
      </c>
      <c r="EC25" s="48">
        <f t="shared" ca="1" si="53"/>
        <v>0</v>
      </c>
      <c r="ED25" s="48">
        <f t="shared" ca="1" si="53"/>
        <v>0</v>
      </c>
      <c r="EE25" s="48">
        <f t="shared" ca="1" si="53"/>
        <v>0</v>
      </c>
      <c r="EF25" s="48">
        <f t="shared" ca="1" si="53"/>
        <v>0</v>
      </c>
      <c r="EG25" s="48">
        <f t="shared" ca="1" si="53"/>
        <v>0</v>
      </c>
      <c r="EH25" s="48">
        <f t="shared" ca="1" si="53"/>
        <v>0</v>
      </c>
      <c r="EI25" s="48">
        <f t="shared" ca="1" si="53"/>
        <v>0</v>
      </c>
      <c r="EJ25" s="48">
        <f t="shared" ca="1" si="53"/>
        <v>0</v>
      </c>
      <c r="EK25" s="48">
        <f t="shared" ca="1" si="53"/>
        <v>0</v>
      </c>
      <c r="EL25" s="48">
        <f t="shared" ca="1" si="53"/>
        <v>0</v>
      </c>
      <c r="EM25" s="48">
        <f t="shared" ca="1" si="53"/>
        <v>0</v>
      </c>
      <c r="EN25" s="48">
        <f t="shared" ca="1" si="53"/>
        <v>0</v>
      </c>
      <c r="EO25" s="48">
        <f t="shared" ref="EO25:GZ25" ca="1" si="54">SUM(EO26:EO29)</f>
        <v>0</v>
      </c>
      <c r="EP25" s="48">
        <f t="shared" ca="1" si="54"/>
        <v>0</v>
      </c>
      <c r="EQ25" s="48">
        <f t="shared" ca="1" si="54"/>
        <v>0</v>
      </c>
      <c r="ER25" s="48">
        <f t="shared" ca="1" si="54"/>
        <v>0</v>
      </c>
      <c r="ES25" s="48">
        <f t="shared" ca="1" si="54"/>
        <v>0</v>
      </c>
      <c r="ET25" s="48">
        <f t="shared" ca="1" si="54"/>
        <v>0</v>
      </c>
      <c r="EU25" s="48">
        <f t="shared" ca="1" si="54"/>
        <v>0</v>
      </c>
      <c r="EV25" s="48">
        <f t="shared" ca="1" si="54"/>
        <v>0</v>
      </c>
      <c r="EW25" s="48">
        <f t="shared" ca="1" si="54"/>
        <v>0</v>
      </c>
      <c r="EX25" s="48">
        <f t="shared" ca="1" si="54"/>
        <v>0</v>
      </c>
      <c r="EY25" s="48">
        <f t="shared" ca="1" si="54"/>
        <v>0</v>
      </c>
      <c r="EZ25" s="48">
        <f t="shared" ca="1" si="54"/>
        <v>0</v>
      </c>
      <c r="FA25" s="48">
        <f t="shared" ca="1" si="54"/>
        <v>0</v>
      </c>
      <c r="FB25" s="48">
        <f t="shared" ca="1" si="54"/>
        <v>0</v>
      </c>
      <c r="FC25" s="48">
        <f t="shared" ca="1" si="54"/>
        <v>0</v>
      </c>
      <c r="FD25" s="48">
        <f t="shared" ca="1" si="54"/>
        <v>0</v>
      </c>
      <c r="FE25" s="48">
        <f t="shared" ca="1" si="54"/>
        <v>0</v>
      </c>
      <c r="FF25" s="48">
        <f t="shared" ca="1" si="54"/>
        <v>0</v>
      </c>
      <c r="FG25" s="48">
        <f t="shared" ca="1" si="54"/>
        <v>0</v>
      </c>
      <c r="FH25" s="48">
        <f t="shared" ca="1" si="54"/>
        <v>0</v>
      </c>
      <c r="FI25" s="48">
        <f t="shared" ca="1" si="54"/>
        <v>0</v>
      </c>
      <c r="FJ25" s="48">
        <f t="shared" ca="1" si="54"/>
        <v>0</v>
      </c>
      <c r="FK25" s="48">
        <f t="shared" ca="1" si="54"/>
        <v>0</v>
      </c>
      <c r="FL25" s="48">
        <f t="shared" ca="1" si="54"/>
        <v>0</v>
      </c>
      <c r="FM25" s="48">
        <f t="shared" ca="1" si="54"/>
        <v>0</v>
      </c>
      <c r="FN25" s="48">
        <f t="shared" ca="1" si="54"/>
        <v>0</v>
      </c>
      <c r="FO25" s="48">
        <f t="shared" ca="1" si="54"/>
        <v>0</v>
      </c>
      <c r="FP25" s="48">
        <f t="shared" ca="1" si="54"/>
        <v>0</v>
      </c>
      <c r="FQ25" s="48">
        <f t="shared" ca="1" si="54"/>
        <v>0</v>
      </c>
      <c r="FR25" s="48">
        <f t="shared" ca="1" si="54"/>
        <v>0</v>
      </c>
      <c r="FS25" s="48">
        <f t="shared" ca="1" si="54"/>
        <v>0</v>
      </c>
      <c r="FT25" s="48">
        <f t="shared" ca="1" si="54"/>
        <v>0</v>
      </c>
      <c r="FU25" s="48">
        <f t="shared" ca="1" si="54"/>
        <v>0</v>
      </c>
      <c r="FV25" s="48">
        <f t="shared" ca="1" si="54"/>
        <v>0</v>
      </c>
      <c r="FW25" s="48">
        <f t="shared" ca="1" si="54"/>
        <v>0</v>
      </c>
      <c r="FX25" s="48">
        <f t="shared" ca="1" si="54"/>
        <v>0</v>
      </c>
      <c r="FY25" s="48">
        <f t="shared" ca="1" si="54"/>
        <v>0</v>
      </c>
      <c r="FZ25" s="48">
        <f t="shared" ca="1" si="54"/>
        <v>0</v>
      </c>
      <c r="GA25" s="48">
        <f t="shared" ca="1" si="54"/>
        <v>0</v>
      </c>
      <c r="GB25" s="48">
        <f t="shared" ca="1" si="54"/>
        <v>0</v>
      </c>
      <c r="GC25" s="48">
        <f t="shared" ca="1" si="54"/>
        <v>0</v>
      </c>
      <c r="GD25" s="48">
        <f t="shared" ca="1" si="54"/>
        <v>0</v>
      </c>
      <c r="GE25" s="48">
        <f t="shared" ca="1" si="54"/>
        <v>0</v>
      </c>
      <c r="GF25" s="48">
        <f t="shared" ca="1" si="54"/>
        <v>0</v>
      </c>
      <c r="GG25" s="48">
        <f t="shared" ca="1" si="54"/>
        <v>0</v>
      </c>
      <c r="GH25" s="48">
        <f t="shared" ca="1" si="54"/>
        <v>0</v>
      </c>
      <c r="GI25" s="48">
        <f t="shared" ca="1" si="54"/>
        <v>0</v>
      </c>
      <c r="GJ25" s="48">
        <f t="shared" ca="1" si="54"/>
        <v>0</v>
      </c>
      <c r="GK25" s="48">
        <f t="shared" ca="1" si="54"/>
        <v>0</v>
      </c>
      <c r="GL25" s="48">
        <f t="shared" ca="1" si="54"/>
        <v>0</v>
      </c>
      <c r="GM25" s="48">
        <f t="shared" ca="1" si="54"/>
        <v>0</v>
      </c>
      <c r="GN25" s="48">
        <f t="shared" ca="1" si="54"/>
        <v>0</v>
      </c>
      <c r="GO25" s="48">
        <f t="shared" ca="1" si="54"/>
        <v>0</v>
      </c>
      <c r="GP25" s="48">
        <f t="shared" ca="1" si="54"/>
        <v>0</v>
      </c>
      <c r="GQ25" s="48">
        <f t="shared" ca="1" si="54"/>
        <v>0</v>
      </c>
      <c r="GR25" s="48">
        <f t="shared" ca="1" si="54"/>
        <v>0</v>
      </c>
      <c r="GS25" s="48">
        <f t="shared" ca="1" si="54"/>
        <v>0</v>
      </c>
      <c r="GT25" s="48">
        <f t="shared" ca="1" si="54"/>
        <v>0</v>
      </c>
      <c r="GU25" s="48">
        <f t="shared" ca="1" si="54"/>
        <v>0</v>
      </c>
      <c r="GV25" s="48">
        <f t="shared" ca="1" si="54"/>
        <v>0</v>
      </c>
      <c r="GW25" s="48">
        <f t="shared" ca="1" si="54"/>
        <v>0</v>
      </c>
      <c r="GX25" s="48">
        <f t="shared" ca="1" si="54"/>
        <v>0</v>
      </c>
      <c r="GY25" s="48">
        <f t="shared" ca="1" si="54"/>
        <v>0</v>
      </c>
      <c r="GZ25" s="48">
        <f t="shared" ca="1" si="54"/>
        <v>0</v>
      </c>
      <c r="HA25" s="48">
        <f t="shared" ref="HA25:JL25" ca="1" si="55">SUM(HA26:HA29)</f>
        <v>0</v>
      </c>
      <c r="HB25" s="48">
        <f t="shared" ca="1" si="55"/>
        <v>0</v>
      </c>
      <c r="HC25" s="48">
        <f t="shared" ca="1" si="55"/>
        <v>0</v>
      </c>
      <c r="HD25" s="48">
        <f t="shared" ca="1" si="55"/>
        <v>0</v>
      </c>
      <c r="HE25" s="48">
        <f t="shared" ca="1" si="55"/>
        <v>0</v>
      </c>
      <c r="HF25" s="48">
        <f t="shared" ca="1" si="55"/>
        <v>0</v>
      </c>
      <c r="HG25" s="48">
        <f t="shared" ca="1" si="55"/>
        <v>0</v>
      </c>
      <c r="HH25" s="48">
        <f t="shared" ca="1" si="55"/>
        <v>0</v>
      </c>
      <c r="HI25" s="48">
        <f t="shared" ca="1" si="55"/>
        <v>0</v>
      </c>
      <c r="HJ25" s="48">
        <f t="shared" ca="1" si="55"/>
        <v>0</v>
      </c>
      <c r="HK25" s="48">
        <f t="shared" ca="1" si="55"/>
        <v>0</v>
      </c>
      <c r="HL25" s="48">
        <f t="shared" ca="1" si="55"/>
        <v>0</v>
      </c>
      <c r="HM25" s="48">
        <f t="shared" ca="1" si="55"/>
        <v>0</v>
      </c>
      <c r="HN25" s="48">
        <f t="shared" ca="1" si="55"/>
        <v>0</v>
      </c>
      <c r="HO25" s="48">
        <f t="shared" ca="1" si="55"/>
        <v>0</v>
      </c>
      <c r="HP25" s="48">
        <f t="shared" ca="1" si="55"/>
        <v>0</v>
      </c>
      <c r="HQ25" s="48">
        <f t="shared" ca="1" si="55"/>
        <v>0</v>
      </c>
      <c r="HR25" s="48">
        <f t="shared" ca="1" si="55"/>
        <v>0</v>
      </c>
      <c r="HS25" s="48">
        <f t="shared" ca="1" si="55"/>
        <v>0</v>
      </c>
      <c r="HT25" s="48">
        <f t="shared" ca="1" si="55"/>
        <v>0</v>
      </c>
      <c r="HU25" s="48">
        <f t="shared" ca="1" si="55"/>
        <v>0</v>
      </c>
      <c r="HV25" s="48">
        <f t="shared" ca="1" si="55"/>
        <v>0</v>
      </c>
      <c r="HW25" s="48">
        <f t="shared" ca="1" si="55"/>
        <v>0</v>
      </c>
      <c r="HX25" s="48">
        <f t="shared" ca="1" si="55"/>
        <v>0</v>
      </c>
      <c r="HY25" s="48">
        <f t="shared" ca="1" si="55"/>
        <v>0</v>
      </c>
      <c r="HZ25" s="48">
        <f t="shared" ca="1" si="55"/>
        <v>0</v>
      </c>
      <c r="IA25" s="48">
        <f t="shared" ca="1" si="55"/>
        <v>0</v>
      </c>
      <c r="IB25" s="48">
        <f t="shared" ca="1" si="55"/>
        <v>0</v>
      </c>
      <c r="IC25" s="48">
        <f t="shared" ca="1" si="55"/>
        <v>0</v>
      </c>
      <c r="ID25" s="48">
        <f t="shared" ca="1" si="55"/>
        <v>0</v>
      </c>
      <c r="IE25" s="48">
        <f t="shared" ca="1" si="55"/>
        <v>0</v>
      </c>
      <c r="IF25" s="48">
        <f t="shared" ca="1" si="55"/>
        <v>0</v>
      </c>
      <c r="IG25" s="48">
        <f t="shared" ca="1" si="55"/>
        <v>0</v>
      </c>
      <c r="IH25" s="48">
        <f t="shared" ca="1" si="55"/>
        <v>0</v>
      </c>
      <c r="II25" s="48">
        <f t="shared" ca="1" si="55"/>
        <v>0</v>
      </c>
      <c r="IJ25" s="48">
        <f t="shared" ca="1" si="55"/>
        <v>0</v>
      </c>
      <c r="IK25" s="48">
        <f t="shared" ca="1" si="55"/>
        <v>0</v>
      </c>
      <c r="IL25" s="48">
        <f t="shared" ca="1" si="55"/>
        <v>0</v>
      </c>
      <c r="IM25" s="48">
        <f t="shared" ca="1" si="55"/>
        <v>0</v>
      </c>
      <c r="IN25" s="48">
        <f t="shared" ca="1" si="55"/>
        <v>0</v>
      </c>
      <c r="IO25" s="48">
        <f t="shared" ca="1" si="55"/>
        <v>0</v>
      </c>
      <c r="IP25" s="48">
        <f t="shared" ca="1" si="55"/>
        <v>0</v>
      </c>
      <c r="IQ25" s="48">
        <f t="shared" ca="1" si="55"/>
        <v>0</v>
      </c>
      <c r="IR25" s="48">
        <f t="shared" ca="1" si="55"/>
        <v>0</v>
      </c>
      <c r="IS25" s="48">
        <f t="shared" ca="1" si="55"/>
        <v>0</v>
      </c>
      <c r="IT25" s="48">
        <f t="shared" ca="1" si="55"/>
        <v>0</v>
      </c>
      <c r="IU25" s="48">
        <f t="shared" ca="1" si="55"/>
        <v>0</v>
      </c>
      <c r="IV25" s="48">
        <f t="shared" ca="1" si="55"/>
        <v>0</v>
      </c>
      <c r="IW25" s="48">
        <f t="shared" ca="1" si="55"/>
        <v>0</v>
      </c>
      <c r="IX25" s="48">
        <f t="shared" ca="1" si="55"/>
        <v>0</v>
      </c>
      <c r="IY25" s="48">
        <f t="shared" ca="1" si="55"/>
        <v>0</v>
      </c>
      <c r="IZ25" s="48">
        <f t="shared" ca="1" si="55"/>
        <v>0</v>
      </c>
      <c r="JA25" s="48">
        <f t="shared" ca="1" si="55"/>
        <v>0</v>
      </c>
      <c r="JB25" s="48">
        <f t="shared" ca="1" si="55"/>
        <v>0</v>
      </c>
      <c r="JC25" s="48">
        <f t="shared" ca="1" si="55"/>
        <v>0</v>
      </c>
      <c r="JD25" s="48">
        <f t="shared" ca="1" si="55"/>
        <v>0</v>
      </c>
      <c r="JE25" s="48">
        <f t="shared" ca="1" si="55"/>
        <v>0</v>
      </c>
      <c r="JF25" s="48">
        <f t="shared" ca="1" si="55"/>
        <v>0</v>
      </c>
      <c r="JG25" s="48">
        <f t="shared" ca="1" si="55"/>
        <v>0</v>
      </c>
      <c r="JH25" s="48">
        <f t="shared" ca="1" si="55"/>
        <v>0</v>
      </c>
      <c r="JI25" s="48">
        <f t="shared" ca="1" si="55"/>
        <v>0</v>
      </c>
      <c r="JJ25" s="48">
        <f t="shared" ca="1" si="55"/>
        <v>0</v>
      </c>
      <c r="JK25" s="48">
        <f t="shared" ca="1" si="55"/>
        <v>0</v>
      </c>
      <c r="JL25" s="48">
        <f t="shared" ca="1" si="55"/>
        <v>0</v>
      </c>
      <c r="JM25" s="48">
        <f t="shared" ref="JM25:LX25" ca="1" si="56">SUM(JM26:JM29)</f>
        <v>0</v>
      </c>
      <c r="JN25" s="48">
        <f t="shared" ca="1" si="56"/>
        <v>0</v>
      </c>
      <c r="JO25" s="48">
        <f t="shared" ca="1" si="56"/>
        <v>0</v>
      </c>
      <c r="JP25" s="48">
        <f t="shared" ca="1" si="56"/>
        <v>0</v>
      </c>
      <c r="JQ25" s="48">
        <f t="shared" ca="1" si="56"/>
        <v>0</v>
      </c>
      <c r="JR25" s="48">
        <f t="shared" ca="1" si="56"/>
        <v>0</v>
      </c>
      <c r="JS25" s="48">
        <f t="shared" ca="1" si="56"/>
        <v>0</v>
      </c>
      <c r="JT25" s="48">
        <f t="shared" ca="1" si="56"/>
        <v>0</v>
      </c>
      <c r="JU25" s="48">
        <f t="shared" ca="1" si="56"/>
        <v>0</v>
      </c>
      <c r="JV25" s="48">
        <f t="shared" ca="1" si="56"/>
        <v>0</v>
      </c>
      <c r="JW25" s="48">
        <f t="shared" ca="1" si="56"/>
        <v>0</v>
      </c>
      <c r="JX25" s="48">
        <f t="shared" ca="1" si="56"/>
        <v>0</v>
      </c>
      <c r="JY25" s="48">
        <f t="shared" ca="1" si="56"/>
        <v>0</v>
      </c>
      <c r="JZ25" s="48">
        <f t="shared" ca="1" si="56"/>
        <v>0</v>
      </c>
      <c r="KA25" s="48">
        <f t="shared" ca="1" si="56"/>
        <v>0</v>
      </c>
      <c r="KB25" s="48">
        <f t="shared" ca="1" si="56"/>
        <v>0</v>
      </c>
      <c r="KC25" s="48">
        <f t="shared" ca="1" si="56"/>
        <v>0</v>
      </c>
      <c r="KD25" s="48">
        <f t="shared" ca="1" si="56"/>
        <v>0</v>
      </c>
      <c r="KE25" s="48">
        <f t="shared" ca="1" si="56"/>
        <v>0</v>
      </c>
      <c r="KF25" s="48">
        <f t="shared" ca="1" si="56"/>
        <v>0</v>
      </c>
      <c r="KG25" s="48">
        <f t="shared" ca="1" si="56"/>
        <v>0</v>
      </c>
      <c r="KH25" s="48">
        <f t="shared" ca="1" si="56"/>
        <v>0</v>
      </c>
      <c r="KI25" s="48">
        <f t="shared" ca="1" si="56"/>
        <v>0</v>
      </c>
      <c r="KJ25" s="48">
        <f t="shared" ca="1" si="56"/>
        <v>0</v>
      </c>
      <c r="KK25" s="48">
        <f t="shared" ca="1" si="56"/>
        <v>0</v>
      </c>
      <c r="KL25" s="48">
        <f t="shared" ca="1" si="56"/>
        <v>0</v>
      </c>
      <c r="KM25" s="48">
        <f t="shared" ca="1" si="56"/>
        <v>0</v>
      </c>
      <c r="KN25" s="48">
        <f t="shared" ca="1" si="56"/>
        <v>0</v>
      </c>
      <c r="KO25" s="48">
        <f t="shared" ca="1" si="56"/>
        <v>0</v>
      </c>
      <c r="KP25" s="48">
        <f t="shared" ca="1" si="56"/>
        <v>0</v>
      </c>
      <c r="KQ25" s="48">
        <f t="shared" ca="1" si="56"/>
        <v>0</v>
      </c>
      <c r="KR25" s="48">
        <f t="shared" ca="1" si="56"/>
        <v>0</v>
      </c>
      <c r="KS25" s="48">
        <f t="shared" ca="1" si="56"/>
        <v>0</v>
      </c>
      <c r="KT25" s="48">
        <f t="shared" ca="1" si="56"/>
        <v>0</v>
      </c>
      <c r="KU25" s="48">
        <f t="shared" ca="1" si="56"/>
        <v>0</v>
      </c>
      <c r="KV25" s="48">
        <f t="shared" ca="1" si="56"/>
        <v>0</v>
      </c>
      <c r="KW25" s="48">
        <f t="shared" ca="1" si="56"/>
        <v>0</v>
      </c>
      <c r="KX25" s="48">
        <f t="shared" ca="1" si="56"/>
        <v>0</v>
      </c>
      <c r="KY25" s="48">
        <f t="shared" ca="1" si="56"/>
        <v>0</v>
      </c>
      <c r="KZ25" s="48">
        <f t="shared" ca="1" si="56"/>
        <v>0</v>
      </c>
      <c r="LA25" s="48">
        <f t="shared" ca="1" si="56"/>
        <v>0</v>
      </c>
      <c r="LB25" s="48">
        <f t="shared" ca="1" si="56"/>
        <v>0</v>
      </c>
      <c r="LC25" s="48">
        <f t="shared" ca="1" si="56"/>
        <v>0</v>
      </c>
      <c r="LD25" s="48">
        <f t="shared" ca="1" si="56"/>
        <v>0</v>
      </c>
      <c r="LE25" s="48">
        <f t="shared" ca="1" si="56"/>
        <v>0</v>
      </c>
      <c r="LF25" s="48">
        <f t="shared" ca="1" si="56"/>
        <v>0</v>
      </c>
      <c r="LG25" s="48">
        <f t="shared" ca="1" si="56"/>
        <v>0</v>
      </c>
      <c r="LH25" s="48">
        <f t="shared" ca="1" si="56"/>
        <v>0</v>
      </c>
      <c r="LI25" s="48">
        <f t="shared" ca="1" si="56"/>
        <v>0</v>
      </c>
      <c r="LJ25" s="48">
        <f t="shared" ca="1" si="56"/>
        <v>0</v>
      </c>
      <c r="LK25" s="48">
        <f t="shared" ca="1" si="56"/>
        <v>0</v>
      </c>
      <c r="LL25" s="48">
        <f t="shared" ca="1" si="56"/>
        <v>0</v>
      </c>
      <c r="LM25" s="48">
        <f t="shared" ca="1" si="56"/>
        <v>0</v>
      </c>
      <c r="LN25" s="48">
        <f t="shared" ca="1" si="56"/>
        <v>0</v>
      </c>
      <c r="LO25" s="48">
        <f t="shared" ca="1" si="56"/>
        <v>0</v>
      </c>
      <c r="LP25" s="48">
        <f t="shared" ca="1" si="56"/>
        <v>0</v>
      </c>
      <c r="LQ25" s="48">
        <f t="shared" ca="1" si="56"/>
        <v>0</v>
      </c>
      <c r="LR25" s="48">
        <f t="shared" ca="1" si="56"/>
        <v>0</v>
      </c>
      <c r="LS25" s="48">
        <f t="shared" ca="1" si="56"/>
        <v>0</v>
      </c>
      <c r="LT25" s="48">
        <f t="shared" ca="1" si="56"/>
        <v>0</v>
      </c>
      <c r="LU25" s="48">
        <f t="shared" ca="1" si="56"/>
        <v>0</v>
      </c>
      <c r="LV25" s="48">
        <f t="shared" ca="1" si="56"/>
        <v>0</v>
      </c>
      <c r="LW25" s="48">
        <f t="shared" ca="1" si="56"/>
        <v>0</v>
      </c>
      <c r="LX25" s="48">
        <f t="shared" ca="1" si="56"/>
        <v>0</v>
      </c>
      <c r="LY25" s="48">
        <f t="shared" ref="LY25:OJ25" ca="1" si="57">SUM(LY26:LY29)</f>
        <v>0</v>
      </c>
      <c r="LZ25" s="48">
        <f t="shared" ca="1" si="57"/>
        <v>0</v>
      </c>
      <c r="MA25" s="48">
        <f t="shared" ca="1" si="57"/>
        <v>0</v>
      </c>
      <c r="MB25" s="48">
        <f t="shared" ca="1" si="57"/>
        <v>0</v>
      </c>
      <c r="MC25" s="48">
        <f t="shared" ca="1" si="57"/>
        <v>0</v>
      </c>
      <c r="MD25" s="48">
        <f t="shared" ca="1" si="57"/>
        <v>0</v>
      </c>
      <c r="ME25" s="48">
        <f t="shared" ca="1" si="57"/>
        <v>0</v>
      </c>
      <c r="MF25" s="48">
        <f t="shared" ca="1" si="57"/>
        <v>0</v>
      </c>
      <c r="MG25" s="48">
        <f t="shared" ca="1" si="57"/>
        <v>0</v>
      </c>
      <c r="MH25" s="48">
        <f t="shared" ca="1" si="57"/>
        <v>0</v>
      </c>
      <c r="MI25" s="48">
        <f t="shared" ca="1" si="57"/>
        <v>0</v>
      </c>
      <c r="MJ25" s="48">
        <f t="shared" ca="1" si="57"/>
        <v>0</v>
      </c>
      <c r="MK25" s="48">
        <f t="shared" ca="1" si="57"/>
        <v>0</v>
      </c>
      <c r="ML25" s="48">
        <f t="shared" ca="1" si="57"/>
        <v>0</v>
      </c>
      <c r="MM25" s="48">
        <f t="shared" ca="1" si="57"/>
        <v>0</v>
      </c>
      <c r="MN25" s="48">
        <f t="shared" ca="1" si="57"/>
        <v>0</v>
      </c>
      <c r="MO25" s="48">
        <f t="shared" ca="1" si="57"/>
        <v>0</v>
      </c>
      <c r="MP25" s="48">
        <f t="shared" ca="1" si="57"/>
        <v>0</v>
      </c>
      <c r="MQ25" s="48">
        <f t="shared" ca="1" si="57"/>
        <v>0</v>
      </c>
      <c r="MR25" s="48">
        <f t="shared" ca="1" si="57"/>
        <v>0</v>
      </c>
      <c r="MS25" s="48">
        <f t="shared" ca="1" si="57"/>
        <v>0</v>
      </c>
      <c r="MT25" s="48">
        <f t="shared" ca="1" si="57"/>
        <v>0</v>
      </c>
      <c r="MU25" s="48">
        <f t="shared" ca="1" si="57"/>
        <v>0</v>
      </c>
      <c r="MV25" s="48">
        <f t="shared" ca="1" si="57"/>
        <v>0</v>
      </c>
      <c r="MW25" s="48">
        <f t="shared" ca="1" si="57"/>
        <v>0</v>
      </c>
      <c r="MX25" s="48">
        <f t="shared" ca="1" si="57"/>
        <v>0</v>
      </c>
      <c r="MY25" s="48">
        <f t="shared" ca="1" si="57"/>
        <v>0</v>
      </c>
      <c r="MZ25" s="48">
        <f t="shared" ca="1" si="57"/>
        <v>0</v>
      </c>
      <c r="NA25" s="48">
        <f t="shared" ca="1" si="57"/>
        <v>0</v>
      </c>
      <c r="NB25" s="48">
        <f t="shared" ca="1" si="57"/>
        <v>0</v>
      </c>
      <c r="NC25" s="48">
        <f t="shared" ca="1" si="57"/>
        <v>0</v>
      </c>
      <c r="ND25" s="48">
        <f t="shared" ca="1" si="57"/>
        <v>0</v>
      </c>
      <c r="NE25" s="48">
        <f t="shared" ca="1" si="57"/>
        <v>0</v>
      </c>
      <c r="NF25" s="48">
        <f t="shared" ca="1" si="57"/>
        <v>0</v>
      </c>
      <c r="NG25" s="48">
        <f t="shared" ca="1" si="57"/>
        <v>0</v>
      </c>
      <c r="NH25" s="48">
        <f t="shared" ca="1" si="57"/>
        <v>0</v>
      </c>
      <c r="NI25" s="48">
        <f t="shared" ca="1" si="57"/>
        <v>0</v>
      </c>
      <c r="NJ25" s="48">
        <f t="shared" ca="1" si="57"/>
        <v>0</v>
      </c>
      <c r="NK25" s="48">
        <f t="shared" ca="1" si="57"/>
        <v>0</v>
      </c>
      <c r="NL25" s="48">
        <f t="shared" ca="1" si="57"/>
        <v>0</v>
      </c>
      <c r="NM25" s="48">
        <f t="shared" ca="1" si="57"/>
        <v>0</v>
      </c>
      <c r="NN25" s="48">
        <f t="shared" ca="1" si="57"/>
        <v>0</v>
      </c>
      <c r="NO25" s="48">
        <f t="shared" ca="1" si="57"/>
        <v>0</v>
      </c>
      <c r="NP25" s="48">
        <f t="shared" ca="1" si="57"/>
        <v>0</v>
      </c>
      <c r="NQ25" s="48">
        <f t="shared" ca="1" si="57"/>
        <v>0</v>
      </c>
      <c r="NR25" s="48">
        <f t="shared" ca="1" si="57"/>
        <v>0</v>
      </c>
      <c r="NS25" s="48">
        <f t="shared" ca="1" si="57"/>
        <v>0</v>
      </c>
      <c r="NT25" s="48">
        <f t="shared" ca="1" si="57"/>
        <v>0</v>
      </c>
      <c r="NU25" s="48">
        <f t="shared" ca="1" si="57"/>
        <v>0</v>
      </c>
      <c r="NV25" s="48">
        <f t="shared" ca="1" si="57"/>
        <v>0</v>
      </c>
      <c r="NW25" s="48">
        <f t="shared" ca="1" si="57"/>
        <v>0</v>
      </c>
      <c r="NX25" s="48">
        <f t="shared" ca="1" si="57"/>
        <v>0</v>
      </c>
      <c r="NY25" s="48">
        <f t="shared" ca="1" si="57"/>
        <v>0</v>
      </c>
      <c r="NZ25" s="48">
        <f t="shared" ca="1" si="57"/>
        <v>0</v>
      </c>
      <c r="OA25" s="48">
        <f t="shared" ca="1" si="57"/>
        <v>0</v>
      </c>
      <c r="OB25" s="48">
        <f t="shared" ca="1" si="57"/>
        <v>0</v>
      </c>
      <c r="OC25" s="48">
        <f t="shared" ca="1" si="57"/>
        <v>0</v>
      </c>
      <c r="OD25" s="48">
        <f t="shared" ca="1" si="57"/>
        <v>0</v>
      </c>
      <c r="OE25" s="48">
        <f t="shared" ca="1" si="57"/>
        <v>0</v>
      </c>
      <c r="OF25" s="48">
        <f t="shared" ca="1" si="57"/>
        <v>0</v>
      </c>
      <c r="OG25" s="48">
        <f t="shared" ca="1" si="57"/>
        <v>0</v>
      </c>
      <c r="OH25" s="48">
        <f t="shared" ca="1" si="57"/>
        <v>0</v>
      </c>
      <c r="OI25" s="48">
        <f t="shared" ca="1" si="57"/>
        <v>0</v>
      </c>
      <c r="OJ25" s="48">
        <f t="shared" ca="1" si="57"/>
        <v>0</v>
      </c>
      <c r="OK25" s="48">
        <f t="shared" ref="OK25:OQ25" ca="1" si="58">SUM(OK26:OK29)</f>
        <v>0</v>
      </c>
      <c r="OL25" s="48">
        <f t="shared" ca="1" si="58"/>
        <v>0</v>
      </c>
      <c r="OM25" s="48">
        <f t="shared" ca="1" si="58"/>
        <v>0</v>
      </c>
      <c r="ON25" s="48">
        <f t="shared" ca="1" si="58"/>
        <v>0</v>
      </c>
      <c r="OO25" s="48">
        <f t="shared" ca="1" si="58"/>
        <v>0</v>
      </c>
      <c r="OP25" s="48">
        <f t="shared" ca="1" si="58"/>
        <v>0</v>
      </c>
      <c r="OQ25" s="48">
        <f t="shared" ca="1" si="58"/>
        <v>0</v>
      </c>
      <c r="OT25" s="48">
        <f t="shared" ref="OT25:PI29" ca="1" si="59">SUMIFS($Q25:$OQ25,$Q$3:$OQ$3,OT$12)</f>
        <v>-554.16666666666674</v>
      </c>
      <c r="OU25" s="48">
        <f t="shared" ca="1" si="59"/>
        <v>-955.54166666666686</v>
      </c>
      <c r="OV25" s="48">
        <f t="shared" ca="1" si="59"/>
        <v>-965.09708333333344</v>
      </c>
      <c r="OW25" s="48">
        <f t="shared" ca="1" si="59"/>
        <v>-974.74805416666663</v>
      </c>
      <c r="OX25" s="48">
        <f t="shared" ca="1" si="59"/>
        <v>-984.49553470833314</v>
      </c>
      <c r="OY25" s="48">
        <f t="shared" ca="1" si="59"/>
        <v>-994.34049005541681</v>
      </c>
      <c r="OZ25" s="48">
        <f t="shared" ca="1" si="59"/>
        <v>-1004.2838949559707</v>
      </c>
      <c r="PA25" s="48">
        <f t="shared" ca="1" si="59"/>
        <v>-1014.3267339055304</v>
      </c>
      <c r="PB25" s="48">
        <f t="shared" ca="1" si="59"/>
        <v>-1024.4700012445858</v>
      </c>
      <c r="PC25" s="48">
        <f t="shared" ca="1" si="59"/>
        <v>-601.79761415280564</v>
      </c>
      <c r="PD25" s="48">
        <f t="shared" ca="1" si="59"/>
        <v>0</v>
      </c>
      <c r="PE25" s="48">
        <f t="shared" ca="1" si="59"/>
        <v>0</v>
      </c>
      <c r="PF25" s="48">
        <f t="shared" ca="1" si="59"/>
        <v>0</v>
      </c>
      <c r="PG25" s="48">
        <f t="shared" ca="1" si="59"/>
        <v>0</v>
      </c>
      <c r="PH25" s="48">
        <f t="shared" ca="1" si="59"/>
        <v>0</v>
      </c>
      <c r="PI25" s="48">
        <f t="shared" ca="1" si="59"/>
        <v>0</v>
      </c>
      <c r="PJ25" s="48">
        <f t="shared" ref="OU25:QA29" ca="1" si="60">SUMIFS($Q25:$OQ25,$Q$3:$OQ$3,PJ$12)</f>
        <v>0</v>
      </c>
      <c r="PK25" s="48">
        <f t="shared" ca="1" si="60"/>
        <v>0</v>
      </c>
      <c r="PL25" s="48">
        <f t="shared" ca="1" si="60"/>
        <v>0</v>
      </c>
      <c r="PM25" s="48">
        <f t="shared" ca="1" si="60"/>
        <v>0</v>
      </c>
      <c r="PN25" s="48">
        <f t="shared" ca="1" si="60"/>
        <v>0</v>
      </c>
      <c r="PO25" s="48">
        <f t="shared" ca="1" si="60"/>
        <v>0</v>
      </c>
      <c r="PP25" s="48">
        <f t="shared" ca="1" si="60"/>
        <v>0</v>
      </c>
      <c r="PQ25" s="48">
        <f t="shared" ca="1" si="60"/>
        <v>0</v>
      </c>
      <c r="PR25" s="48">
        <f t="shared" ca="1" si="60"/>
        <v>0</v>
      </c>
      <c r="PS25" s="48">
        <f t="shared" ca="1" si="60"/>
        <v>0</v>
      </c>
      <c r="PT25" s="48">
        <f t="shared" ca="1" si="60"/>
        <v>0</v>
      </c>
      <c r="PU25" s="48">
        <f t="shared" ca="1" si="60"/>
        <v>0</v>
      </c>
      <c r="PV25" s="48">
        <f t="shared" ca="1" si="60"/>
        <v>0</v>
      </c>
      <c r="PW25" s="48">
        <f t="shared" ca="1" si="60"/>
        <v>0</v>
      </c>
      <c r="PX25" s="48">
        <f t="shared" ca="1" si="60"/>
        <v>0</v>
      </c>
      <c r="PY25" s="48">
        <f t="shared" ca="1" si="60"/>
        <v>0</v>
      </c>
      <c r="PZ25" s="48">
        <f t="shared" ca="1" si="60"/>
        <v>0</v>
      </c>
      <c r="QA25" s="48">
        <f t="shared" ca="1" si="60"/>
        <v>0</v>
      </c>
    </row>
    <row r="26" spans="2:443" ht="15" x14ac:dyDescent="0.3">
      <c r="E26" s="1"/>
      <c r="M26" s="15" t="s">
        <v>69</v>
      </c>
      <c r="O26" s="54">
        <f t="shared" ca="1" si="51"/>
        <v>0</v>
      </c>
      <c r="Q26" s="17">
        <f ca="1">+IF(COLUMNS($Q26:Q26)&gt;$E$60,-$F$40*Q$1,-$F$40*Q$1*$E$40)*Q$30</f>
        <v>0</v>
      </c>
      <c r="R26" s="17">
        <f ca="1">+IF(COLUMNS($Q26:R26)&gt;$E$60,-$F$40*R$1,-$F$40*R$1*$E$40)*R$30</f>
        <v>0</v>
      </c>
      <c r="S26" s="17">
        <f ca="1">+IF(COLUMNS($Q26:S26)&gt;$E$60,-$F$40*S$1,-$F$40*S$1*$E$40)*S$30</f>
        <v>0</v>
      </c>
      <c r="T26" s="17">
        <f ca="1">+IF(COLUMNS($Q26:T26)&gt;$E$60,-$F$40*T$1,-$F$40*T$1*$E$40)*T$30</f>
        <v>0</v>
      </c>
      <c r="U26" s="17">
        <f ca="1">+IF(COLUMNS($Q26:U26)&gt;$E$60,-$F$40*U$1,-$F$40*U$1*$E$40)*U$30</f>
        <v>0</v>
      </c>
      <c r="V26" s="17">
        <f ca="1">+IF(COLUMNS($Q26:V26)&gt;$E$60,-$F$40*V$1,-$F$40*V$1*$E$40)*V$30</f>
        <v>0</v>
      </c>
      <c r="W26" s="17">
        <f ca="1">+IF(COLUMNS($Q26:W26)&gt;$E$60,-$F$40*W$1,-$F$40*W$1*$E$40)*W$30</f>
        <v>0</v>
      </c>
      <c r="X26" s="17">
        <f ca="1">+IF(COLUMNS($Q26:X26)&gt;$E$60,-$F$40*X$1,-$F$40*X$1*$E$40)*X$30</f>
        <v>0</v>
      </c>
      <c r="Y26" s="17">
        <f ca="1">+IF(COLUMNS($Q26:Y26)&gt;$E$60,-$F$40*Y$1,-$F$40*Y$1*$E$40)*Y$30</f>
        <v>0</v>
      </c>
      <c r="Z26" s="17">
        <f ca="1">+IF(COLUMNS($Q26:Z26)&gt;$E$60,-$F$40*Z$1,-$F$40*Z$1*$E$40)*Z$30</f>
        <v>0</v>
      </c>
      <c r="AA26" s="17">
        <f ca="1">+IF(COLUMNS($Q26:AA26)&gt;$E$60,-$F$40*AA$1,-$F$40*AA$1*$E$40)*AA$30</f>
        <v>0</v>
      </c>
      <c r="AB26" s="17">
        <f ca="1">+IF(COLUMNS($Q26:AB26)&gt;$E$60,-$F$40*AB$1,-$F$40*AB$1*$E$40)*AB$30</f>
        <v>0</v>
      </c>
      <c r="AC26" s="17">
        <f ca="1">+IF(COLUMNS($Q26:AC26)&gt;$E$60,-$F$40*AC$1,-$F$40*AC$1*$E$40)*AC$30</f>
        <v>0</v>
      </c>
      <c r="AD26" s="17">
        <f ca="1">+IF(COLUMNS($Q26:AD26)&gt;$E$60,-$F$40*AD$1,-$F$40*AD$1*$E$40)*AD$30</f>
        <v>0</v>
      </c>
      <c r="AE26" s="17">
        <f ca="1">+IF(COLUMNS($Q26:AE26)&gt;$E$60,-$F$40*AE$1,-$F$40*AE$1*$E$40)*AE$30</f>
        <v>0</v>
      </c>
      <c r="AF26" s="17">
        <f ca="1">+IF(COLUMNS($Q26:AF26)&gt;$E$60,-$F$40*AF$1,-$F$40*AF$1*$E$40)*AF$30</f>
        <v>0</v>
      </c>
      <c r="AG26" s="17">
        <f ca="1">+IF(COLUMNS($Q26:AG26)&gt;$E$60,-$F$40*AG$1,-$F$40*AG$1*$E$40)*AG$30</f>
        <v>0</v>
      </c>
      <c r="AH26" s="17">
        <f ca="1">+IF(COLUMNS($Q26:AH26)&gt;$E$60,-$F$40*AH$1,-$F$40*AH$1*$E$40)*AH$30</f>
        <v>0</v>
      </c>
      <c r="AI26" s="17">
        <f ca="1">+IF(COLUMNS($Q26:AI26)&gt;$E$60,-$F$40*AI$1,-$F$40*AI$1*$E$40)*AI$30</f>
        <v>0</v>
      </c>
      <c r="AJ26" s="17">
        <f ca="1">+IF(COLUMNS($Q26:AJ26)&gt;$E$60,-$F$40*AJ$1,-$F$40*AJ$1*$E$40)*AJ$30</f>
        <v>0</v>
      </c>
      <c r="AK26" s="17">
        <f ca="1">+IF(COLUMNS($Q26:AK26)&gt;$E$60,-$F$40*AK$1,-$F$40*AK$1*$E$40)*AK$30</f>
        <v>0</v>
      </c>
      <c r="AL26" s="17">
        <f ca="1">+IF(COLUMNS($Q26:AL26)&gt;$E$60,-$F$40*AL$1,-$F$40*AL$1*$E$40)*AL$30</f>
        <v>0</v>
      </c>
      <c r="AM26" s="17">
        <f ca="1">+IF(COLUMNS($Q26:AM26)&gt;$E$60,-$F$40*AM$1,-$F$40*AM$1*$E$40)*AM$30</f>
        <v>0</v>
      </c>
      <c r="AN26" s="17">
        <f ca="1">+IF(COLUMNS($Q26:AN26)&gt;$E$60,-$F$40*AN$1,-$F$40*AN$1*$E$40)*AN$30</f>
        <v>0</v>
      </c>
      <c r="AO26" s="17">
        <f ca="1">+IF(COLUMNS($Q26:AO26)&gt;$E$60,-$F$40*AO$1,-$F$40*AO$1*$E$40)*AO$30</f>
        <v>0</v>
      </c>
      <c r="AP26" s="17">
        <f ca="1">+IF(COLUMNS($Q26:AP26)&gt;$E$60,-$F$40*AP$1,-$F$40*AP$1*$E$40)*AP$30</f>
        <v>0</v>
      </c>
      <c r="AQ26" s="17">
        <f ca="1">+IF(COLUMNS($Q26:AQ26)&gt;$E$60,-$F$40*AQ$1,-$F$40*AQ$1*$E$40)*AQ$30</f>
        <v>0</v>
      </c>
      <c r="AR26" s="17">
        <f ca="1">+IF(COLUMNS($Q26:AR26)&gt;$E$60,-$F$40*AR$1,-$F$40*AR$1*$E$40)*AR$30</f>
        <v>0</v>
      </c>
      <c r="AS26" s="17">
        <f ca="1">+IF(COLUMNS($Q26:AS26)&gt;$E$60,-$F$40*AS$1,-$F$40*AS$1*$E$40)*AS$30</f>
        <v>0</v>
      </c>
      <c r="AT26" s="17">
        <f ca="1">+IF(COLUMNS($Q26:AT26)&gt;$E$60,-$F$40*AT$1,-$F$40*AT$1*$E$40)*AT$30</f>
        <v>0</v>
      </c>
      <c r="AU26" s="17">
        <f ca="1">+IF(COLUMNS($Q26:AU26)&gt;$E$60,-$F$40*AU$1,-$F$40*AU$1*$E$40)*AU$30</f>
        <v>0</v>
      </c>
      <c r="AV26" s="17">
        <f ca="1">+IF(COLUMNS($Q26:AV26)&gt;$E$60,-$F$40*AV$1,-$F$40*AV$1*$E$40)*AV$30</f>
        <v>0</v>
      </c>
      <c r="AW26" s="17">
        <f ca="1">+IF(COLUMNS($Q26:AW26)&gt;$E$60,-$F$40*AW$1,-$F$40*AW$1*$E$40)*AW$30</f>
        <v>0</v>
      </c>
      <c r="AX26" s="17">
        <f ca="1">+IF(COLUMNS($Q26:AX26)&gt;$E$60,-$F$40*AX$1,-$F$40*AX$1*$E$40)*AX$30</f>
        <v>0</v>
      </c>
      <c r="AY26" s="17">
        <f ca="1">+IF(COLUMNS($Q26:AY26)&gt;$E$60,-$F$40*AY$1,-$F$40*AY$1*$E$40)*AY$30</f>
        <v>0</v>
      </c>
      <c r="AZ26" s="17">
        <f ca="1">+IF(COLUMNS($Q26:AZ26)&gt;$E$60,-$F$40*AZ$1,-$F$40*AZ$1*$E$40)*AZ$30</f>
        <v>0</v>
      </c>
      <c r="BA26" s="17">
        <f ca="1">+IF(COLUMNS($Q26:BA26)&gt;$E$60,-$F$40*BA$1,-$F$40*BA$1*$E$40)*BA$30</f>
        <v>0</v>
      </c>
      <c r="BB26" s="17">
        <f ca="1">+IF(COLUMNS($Q26:BB26)&gt;$E$60,-$F$40*BB$1,-$F$40*BB$1*$E$40)*BB$30</f>
        <v>0</v>
      </c>
      <c r="BC26" s="17">
        <f ca="1">+IF(COLUMNS($Q26:BC26)&gt;$E$60,-$F$40*BC$1,-$F$40*BC$1*$E$40)*BC$30</f>
        <v>0</v>
      </c>
      <c r="BD26" s="17">
        <f ca="1">+IF(COLUMNS($Q26:BD26)&gt;$E$60,-$F$40*BD$1,-$F$40*BD$1*$E$40)*BD$30</f>
        <v>0</v>
      </c>
      <c r="BE26" s="17">
        <f ca="1">+IF(COLUMNS($Q26:BE26)&gt;$E$60,-$F$40*BE$1,-$F$40*BE$1*$E$40)*BE$30</f>
        <v>0</v>
      </c>
      <c r="BF26" s="17">
        <f ca="1">+IF(COLUMNS($Q26:BF26)&gt;$E$60,-$F$40*BF$1,-$F$40*BF$1*$E$40)*BF$30</f>
        <v>0</v>
      </c>
      <c r="BG26" s="17">
        <f ca="1">+IF(COLUMNS($Q26:BG26)&gt;$E$60,-$F$40*BG$1,-$F$40*BG$1*$E$40)*BG$30</f>
        <v>0</v>
      </c>
      <c r="BH26" s="17">
        <f ca="1">+IF(COLUMNS($Q26:BH26)&gt;$E$60,-$F$40*BH$1,-$F$40*BH$1*$E$40)*BH$30</f>
        <v>0</v>
      </c>
      <c r="BI26" s="17">
        <f ca="1">+IF(COLUMNS($Q26:BI26)&gt;$E$60,-$F$40*BI$1,-$F$40*BI$1*$E$40)*BI$30</f>
        <v>0</v>
      </c>
      <c r="BJ26" s="17">
        <f ca="1">+IF(COLUMNS($Q26:BJ26)&gt;$E$60,-$F$40*BJ$1,-$F$40*BJ$1*$E$40)*BJ$30</f>
        <v>0</v>
      </c>
      <c r="BK26" s="17">
        <f ca="1">+IF(COLUMNS($Q26:BK26)&gt;$E$60,-$F$40*BK$1,-$F$40*BK$1*$E$40)*BK$30</f>
        <v>0</v>
      </c>
      <c r="BL26" s="17">
        <f ca="1">+IF(COLUMNS($Q26:BL26)&gt;$E$60,-$F$40*BL$1,-$F$40*BL$1*$E$40)*BL$30</f>
        <v>0</v>
      </c>
      <c r="BM26" s="17">
        <f ca="1">+IF(COLUMNS($Q26:BM26)&gt;$E$60,-$F$40*BM$1,-$F$40*BM$1*$E$40)*BM$30</f>
        <v>0</v>
      </c>
      <c r="BN26" s="17">
        <f ca="1">+IF(COLUMNS($Q26:BN26)&gt;$E$60,-$F$40*BN$1,-$F$40*BN$1*$E$40)*BN$30</f>
        <v>0</v>
      </c>
      <c r="BO26" s="17">
        <f ca="1">+IF(COLUMNS($Q26:BO26)&gt;$E$60,-$F$40*BO$1,-$F$40*BO$1*$E$40)*BO$30</f>
        <v>0</v>
      </c>
      <c r="BP26" s="17">
        <f ca="1">+IF(COLUMNS($Q26:BP26)&gt;$E$60,-$F$40*BP$1,-$F$40*BP$1*$E$40)*BP$30</f>
        <v>0</v>
      </c>
      <c r="BQ26" s="17">
        <f ca="1">+IF(COLUMNS($Q26:BQ26)&gt;$E$60,-$F$40*BQ$1,-$F$40*BQ$1*$E$40)*BQ$30</f>
        <v>0</v>
      </c>
      <c r="BR26" s="17">
        <f ca="1">+IF(COLUMNS($Q26:BR26)&gt;$E$60,-$F$40*BR$1,-$F$40*BR$1*$E$40)*BR$30</f>
        <v>0</v>
      </c>
      <c r="BS26" s="17">
        <f ca="1">+IF(COLUMNS($Q26:BS26)&gt;$E$60,-$F$40*BS$1,-$F$40*BS$1*$E$40)*BS$30</f>
        <v>0</v>
      </c>
      <c r="BT26" s="17">
        <f ca="1">+IF(COLUMNS($Q26:BT26)&gt;$E$60,-$F$40*BT$1,-$F$40*BT$1*$E$40)*BT$30</f>
        <v>0</v>
      </c>
      <c r="BU26" s="17">
        <f ca="1">+IF(COLUMNS($Q26:BU26)&gt;$E$60,-$F$40*BU$1,-$F$40*BU$1*$E$40)*BU$30</f>
        <v>0</v>
      </c>
      <c r="BV26" s="17">
        <f ca="1">+IF(COLUMNS($Q26:BV26)&gt;$E$60,-$F$40*BV$1,-$F$40*BV$1*$E$40)*BV$30</f>
        <v>0</v>
      </c>
      <c r="BW26" s="17">
        <f ca="1">+IF(COLUMNS($Q26:BW26)&gt;$E$60,-$F$40*BW$1,-$F$40*BW$1*$E$40)*BW$30</f>
        <v>0</v>
      </c>
      <c r="BX26" s="17">
        <f ca="1">+IF(COLUMNS($Q26:BX26)&gt;$E$60,-$F$40*BX$1,-$F$40*BX$1*$E$40)*BX$30</f>
        <v>0</v>
      </c>
      <c r="BY26" s="17">
        <f ca="1">+IF(COLUMNS($Q26:BY26)&gt;$E$60,-$F$40*BY$1,-$F$40*BY$1*$E$40)*BY$30</f>
        <v>0</v>
      </c>
      <c r="BZ26" s="17">
        <f ca="1">+IF(COLUMNS($Q26:BZ26)&gt;$E$60,-$F$40*BZ$1,-$F$40*BZ$1*$E$40)*BZ$30</f>
        <v>0</v>
      </c>
      <c r="CA26" s="17">
        <f ca="1">+IF(COLUMNS($Q26:CA26)&gt;$E$60,-$F$40*CA$1,-$F$40*CA$1*$E$40)*CA$30</f>
        <v>0</v>
      </c>
      <c r="CB26" s="17">
        <f ca="1">+IF(COLUMNS($Q26:CB26)&gt;$E$60,-$F$40*CB$1,-$F$40*CB$1*$E$40)*CB$30</f>
        <v>0</v>
      </c>
      <c r="CC26" s="17">
        <f ca="1">+IF(COLUMNS($Q26:CC26)&gt;$E$60,-$F$40*CC$1,-$F$40*CC$1*$E$40)*CC$30</f>
        <v>0</v>
      </c>
      <c r="CD26" s="17">
        <f ca="1">+IF(COLUMNS($Q26:CD26)&gt;$E$60,-$F$40*CD$1,-$F$40*CD$1*$E$40)*CD$30</f>
        <v>0</v>
      </c>
      <c r="CE26" s="17">
        <f ca="1">+IF(COLUMNS($Q26:CE26)&gt;$E$60,-$F$40*CE$1,-$F$40*CE$1*$E$40)*CE$30</f>
        <v>0</v>
      </c>
      <c r="CF26" s="17">
        <f ca="1">+IF(COLUMNS($Q26:CF26)&gt;$E$60,-$F$40*CF$1,-$F$40*CF$1*$E$40)*CF$30</f>
        <v>0</v>
      </c>
      <c r="CG26" s="17">
        <f ca="1">+IF(COLUMNS($Q26:CG26)&gt;$E$60,-$F$40*CG$1,-$F$40*CG$1*$E$40)*CG$30</f>
        <v>0</v>
      </c>
      <c r="CH26" s="17">
        <f ca="1">+IF(COLUMNS($Q26:CH26)&gt;$E$60,-$F$40*CH$1,-$F$40*CH$1*$E$40)*CH$30</f>
        <v>0</v>
      </c>
      <c r="CI26" s="17">
        <f ca="1">+IF(COLUMNS($Q26:CI26)&gt;$E$60,-$F$40*CI$1,-$F$40*CI$1*$E$40)*CI$30</f>
        <v>0</v>
      </c>
      <c r="CJ26" s="17">
        <f ca="1">+IF(COLUMNS($Q26:CJ26)&gt;$E$60,-$F$40*CJ$1,-$F$40*CJ$1*$E$40)*CJ$30</f>
        <v>0</v>
      </c>
      <c r="CK26" s="17">
        <f ca="1">+IF(COLUMNS($Q26:CK26)&gt;$E$60,-$F$40*CK$1,-$F$40*CK$1*$E$40)*CK$30</f>
        <v>0</v>
      </c>
      <c r="CL26" s="17">
        <f ca="1">+IF(COLUMNS($Q26:CL26)&gt;$E$60,-$F$40*CL$1,-$F$40*CL$1*$E$40)*CL$30</f>
        <v>0</v>
      </c>
      <c r="CM26" s="17">
        <f ca="1">+IF(COLUMNS($Q26:CM26)&gt;$E$60,-$F$40*CM$1,-$F$40*CM$1*$E$40)*CM$30</f>
        <v>0</v>
      </c>
      <c r="CN26" s="17">
        <f ca="1">+IF(COLUMNS($Q26:CN26)&gt;$E$60,-$F$40*CN$1,-$F$40*CN$1*$E$40)*CN$30</f>
        <v>0</v>
      </c>
      <c r="CO26" s="17">
        <f ca="1">+IF(COLUMNS($Q26:CO26)&gt;$E$60,-$F$40*CO$1,-$F$40*CO$1*$E$40)*CO$30</f>
        <v>0</v>
      </c>
      <c r="CP26" s="17">
        <f ca="1">+IF(COLUMNS($Q26:CP26)&gt;$E$60,-$F$40*CP$1,-$F$40*CP$1*$E$40)*CP$30</f>
        <v>0</v>
      </c>
      <c r="CQ26" s="17">
        <f ca="1">+IF(COLUMNS($Q26:CQ26)&gt;$E$60,-$F$40*CQ$1,-$F$40*CQ$1*$E$40)*CQ$30</f>
        <v>0</v>
      </c>
      <c r="CR26" s="17">
        <f ca="1">+IF(COLUMNS($Q26:CR26)&gt;$E$60,-$F$40*CR$1,-$F$40*CR$1*$E$40)*CR$30</f>
        <v>0</v>
      </c>
      <c r="CS26" s="17">
        <f ca="1">+IF(COLUMNS($Q26:CS26)&gt;$E$60,-$F$40*CS$1,-$F$40*CS$1*$E$40)*CS$30</f>
        <v>0</v>
      </c>
      <c r="CT26" s="17">
        <f ca="1">+IF(COLUMNS($Q26:CT26)&gt;$E$60,-$F$40*CT$1,-$F$40*CT$1*$E$40)*CT$30</f>
        <v>0</v>
      </c>
      <c r="CU26" s="17">
        <f ca="1">+IF(COLUMNS($Q26:CU26)&gt;$E$60,-$F$40*CU$1,-$F$40*CU$1*$E$40)*CU$30</f>
        <v>0</v>
      </c>
      <c r="CV26" s="17">
        <f ca="1">+IF(COLUMNS($Q26:CV26)&gt;$E$60,-$F$40*CV$1,-$F$40*CV$1*$E$40)*CV$30</f>
        <v>0</v>
      </c>
      <c r="CW26" s="17">
        <f ca="1">+IF(COLUMNS($Q26:CW26)&gt;$E$60,-$F$40*CW$1,-$F$40*CW$1*$E$40)*CW$30</f>
        <v>0</v>
      </c>
      <c r="CX26" s="17">
        <f ca="1">+IF(COLUMNS($Q26:CX26)&gt;$E$60,-$F$40*CX$1,-$F$40*CX$1*$E$40)*CX$30</f>
        <v>0</v>
      </c>
      <c r="CY26" s="17">
        <f ca="1">+IF(COLUMNS($Q26:CY26)&gt;$E$60,-$F$40*CY$1,-$F$40*CY$1*$E$40)*CY$30</f>
        <v>0</v>
      </c>
      <c r="CZ26" s="17">
        <f ca="1">+IF(COLUMNS($Q26:CZ26)&gt;$E$60,-$F$40*CZ$1,-$F$40*CZ$1*$E$40)*CZ$30</f>
        <v>0</v>
      </c>
      <c r="DA26" s="17">
        <f ca="1">+IF(COLUMNS($Q26:DA26)&gt;$E$60,-$F$40*DA$1,-$F$40*DA$1*$E$40)*DA$30</f>
        <v>0</v>
      </c>
      <c r="DB26" s="17">
        <f ca="1">+IF(COLUMNS($Q26:DB26)&gt;$E$60,-$F$40*DB$1,-$F$40*DB$1*$E$40)*DB$30</f>
        <v>0</v>
      </c>
      <c r="DC26" s="17">
        <f ca="1">+IF(COLUMNS($Q26:DC26)&gt;$E$60,-$F$40*DC$1,-$F$40*DC$1*$E$40)*DC$30</f>
        <v>0</v>
      </c>
      <c r="DD26" s="17">
        <f ca="1">+IF(COLUMNS($Q26:DD26)&gt;$E$60,-$F$40*DD$1,-$F$40*DD$1*$E$40)*DD$30</f>
        <v>0</v>
      </c>
      <c r="DE26" s="17">
        <f ca="1">+IF(COLUMNS($Q26:DE26)&gt;$E$60,-$F$40*DE$1,-$F$40*DE$1*$E$40)*DE$30</f>
        <v>0</v>
      </c>
      <c r="DF26" s="17">
        <f ca="1">+IF(COLUMNS($Q26:DF26)&gt;$E$60,-$F$40*DF$1,-$F$40*DF$1*$E$40)*DF$30</f>
        <v>0</v>
      </c>
      <c r="DG26" s="17">
        <f ca="1">+IF(COLUMNS($Q26:DG26)&gt;$E$60,-$F$40*DG$1,-$F$40*DG$1*$E$40)*DG$30</f>
        <v>0</v>
      </c>
      <c r="DH26" s="17">
        <f ca="1">+IF(COLUMNS($Q26:DH26)&gt;$E$60,-$F$40*DH$1,-$F$40*DH$1*$E$40)*DH$30</f>
        <v>0</v>
      </c>
      <c r="DI26" s="17">
        <f ca="1">+IF(COLUMNS($Q26:DI26)&gt;$E$60,-$F$40*DI$1,-$F$40*DI$1*$E$40)*DI$30</f>
        <v>0</v>
      </c>
      <c r="DJ26" s="17">
        <f ca="1">+IF(COLUMNS($Q26:DJ26)&gt;$E$60,-$F$40*DJ$1,-$F$40*DJ$1*$E$40)*DJ$30</f>
        <v>0</v>
      </c>
      <c r="DK26" s="17">
        <f ca="1">+IF(COLUMNS($Q26:DK26)&gt;$E$60,-$F$40*DK$1,-$F$40*DK$1*$E$40)*DK$30</f>
        <v>0</v>
      </c>
      <c r="DL26" s="17">
        <f ca="1">+IF(COLUMNS($Q26:DL26)&gt;$E$60,-$F$40*DL$1,-$F$40*DL$1*$E$40)*DL$30</f>
        <v>0</v>
      </c>
      <c r="DM26" s="17">
        <f ca="1">+IF(COLUMNS($Q26:DM26)&gt;$E$60,-$F$40*DM$1,-$F$40*DM$1*$E$40)*DM$30</f>
        <v>0</v>
      </c>
      <c r="DN26" s="17">
        <f ca="1">+IF(COLUMNS($Q26:DN26)&gt;$E$60,-$F$40*DN$1,-$F$40*DN$1*$E$40)*DN$30</f>
        <v>0</v>
      </c>
      <c r="DO26" s="17">
        <f ca="1">+IF(COLUMNS($Q26:DO26)&gt;$E$60,-$F$40*DO$1,-$F$40*DO$1*$E$40)*DO$30</f>
        <v>0</v>
      </c>
      <c r="DP26" s="17">
        <f ca="1">+IF(COLUMNS($Q26:DP26)&gt;$E$60,-$F$40*DP$1,-$F$40*DP$1*$E$40)*DP$30</f>
        <v>0</v>
      </c>
      <c r="DQ26" s="17">
        <f ca="1">+IF(COLUMNS($Q26:DQ26)&gt;$E$60,-$F$40*DQ$1,-$F$40*DQ$1*$E$40)*DQ$30</f>
        <v>0</v>
      </c>
      <c r="DR26" s="17">
        <f ca="1">+IF(COLUMNS($Q26:DR26)&gt;$E$60,-$F$40*DR$1,-$F$40*DR$1*$E$40)*DR$30</f>
        <v>0</v>
      </c>
      <c r="DS26" s="17">
        <f ca="1">+IF(COLUMNS($Q26:DS26)&gt;$E$60,-$F$40*DS$1,-$F$40*DS$1*$E$40)*DS$30</f>
        <v>0</v>
      </c>
      <c r="DT26" s="17">
        <f ca="1">+IF(COLUMNS($Q26:DT26)&gt;$E$60,-$F$40*DT$1,-$F$40*DT$1*$E$40)*DT$30</f>
        <v>0</v>
      </c>
      <c r="DU26" s="17">
        <f ca="1">+IF(COLUMNS($Q26:DU26)&gt;$E$60,-$F$40*DU$1,-$F$40*DU$1*$E$40)*DU$30</f>
        <v>0</v>
      </c>
      <c r="DV26" s="17">
        <f ca="1">+IF(COLUMNS($Q26:DV26)&gt;$E$60,-$F$40*DV$1,-$F$40*DV$1*$E$40)*DV$30</f>
        <v>0</v>
      </c>
      <c r="DW26" s="17">
        <f ca="1">+IF(COLUMNS($Q26:DW26)&gt;$E$60,-$F$40*DW$1,-$F$40*DW$1*$E$40)*DW$30</f>
        <v>0</v>
      </c>
      <c r="DX26" s="17">
        <f ca="1">+IF(COLUMNS($Q26:DX26)&gt;$E$60,-$F$40*DX$1,-$F$40*DX$1*$E$40)*DX$30</f>
        <v>0</v>
      </c>
      <c r="DY26" s="17">
        <f ca="1">+IF(COLUMNS($Q26:DY26)&gt;$E$60,-$F$40*DY$1,-$F$40*DY$1*$E$40)*DY$30</f>
        <v>0</v>
      </c>
      <c r="DZ26" s="17">
        <f ca="1">+IF(COLUMNS($Q26:DZ26)&gt;$E$60,-$F$40*DZ$1,-$F$40*DZ$1*$E$40)*DZ$30</f>
        <v>0</v>
      </c>
      <c r="EA26" s="17">
        <f ca="1">+IF(COLUMNS($Q26:EA26)&gt;$E$60,-$F$40*EA$1,-$F$40*EA$1*$E$40)*EA$30</f>
        <v>0</v>
      </c>
      <c r="EB26" s="17">
        <f ca="1">+IF(COLUMNS($Q26:EB26)&gt;$E$60,-$F$40*EB$1,-$F$40*EB$1*$E$40)*EB$30</f>
        <v>0</v>
      </c>
      <c r="EC26" s="17">
        <f ca="1">+IF(COLUMNS($Q26:EC26)&gt;$E$60,-$F$40*EC$1,-$F$40*EC$1*$E$40)*EC$30</f>
        <v>0</v>
      </c>
      <c r="ED26" s="17">
        <f ca="1">+IF(COLUMNS($Q26:ED26)&gt;$E$60,-$F$40*ED$1,-$F$40*ED$1*$E$40)*ED$30</f>
        <v>0</v>
      </c>
      <c r="EE26" s="17">
        <f ca="1">+IF(COLUMNS($Q26:EE26)&gt;$E$60,-$F$40*EE$1,-$F$40*EE$1*$E$40)*EE$30</f>
        <v>0</v>
      </c>
      <c r="EF26" s="17">
        <f ca="1">+IF(COLUMNS($Q26:EF26)&gt;$E$60,-$F$40*EF$1,-$F$40*EF$1*$E$40)*EF$30</f>
        <v>0</v>
      </c>
      <c r="EG26" s="17">
        <f ca="1">+IF(COLUMNS($Q26:EG26)&gt;$E$60,-$F$40*EG$1,-$F$40*EG$1*$E$40)*EG$30</f>
        <v>0</v>
      </c>
      <c r="EH26" s="17">
        <f ca="1">+IF(COLUMNS($Q26:EH26)&gt;$E$60,-$F$40*EH$1,-$F$40*EH$1*$E$40)*EH$30</f>
        <v>0</v>
      </c>
      <c r="EI26" s="17">
        <f ca="1">+IF(COLUMNS($Q26:EI26)&gt;$E$60,-$F$40*EI$1,-$F$40*EI$1*$E$40)*EI$30</f>
        <v>0</v>
      </c>
      <c r="EJ26" s="17">
        <f ca="1">+IF(COLUMNS($Q26:EJ26)&gt;$E$60,-$F$40*EJ$1,-$F$40*EJ$1*$E$40)*EJ$30</f>
        <v>0</v>
      </c>
      <c r="EK26" s="17">
        <f ca="1">+IF(COLUMNS($Q26:EK26)&gt;$E$60,-$F$40*EK$1,-$F$40*EK$1*$E$40)*EK$30</f>
        <v>0</v>
      </c>
      <c r="EL26" s="17">
        <f ca="1">+IF(COLUMNS($Q26:EL26)&gt;$E$60,-$F$40*EL$1,-$F$40*EL$1*$E$40)*EL$30</f>
        <v>0</v>
      </c>
      <c r="EM26" s="17">
        <f ca="1">+IF(COLUMNS($Q26:EM26)&gt;$E$60,-$F$40*EM$1,-$F$40*EM$1*$E$40)*EM$30</f>
        <v>0</v>
      </c>
      <c r="EN26" s="17">
        <f ca="1">+IF(COLUMNS($Q26:EN26)&gt;$E$60,-$F$40*EN$1,-$F$40*EN$1*$E$40)*EN$30</f>
        <v>0</v>
      </c>
      <c r="EO26" s="17">
        <f ca="1">+IF(COLUMNS($Q26:EO26)&gt;$E$60,-$F$40*EO$1,-$F$40*EO$1*$E$40)*EO$30</f>
        <v>0</v>
      </c>
      <c r="EP26" s="17">
        <f ca="1">+IF(COLUMNS($Q26:EP26)&gt;$E$60,-$F$40*EP$1,-$F$40*EP$1*$E$40)*EP$30</f>
        <v>0</v>
      </c>
      <c r="EQ26" s="17">
        <f ca="1">+IF(COLUMNS($Q26:EQ26)&gt;$E$60,-$F$40*EQ$1,-$F$40*EQ$1*$E$40)*EQ$30</f>
        <v>0</v>
      </c>
      <c r="ER26" s="17">
        <f ca="1">+IF(COLUMNS($Q26:ER26)&gt;$E$60,-$F$40*ER$1,-$F$40*ER$1*$E$40)*ER$30</f>
        <v>0</v>
      </c>
      <c r="ES26" s="17">
        <f ca="1">+IF(COLUMNS($Q26:ES26)&gt;$E$60,-$F$40*ES$1,-$F$40*ES$1*$E$40)*ES$30</f>
        <v>0</v>
      </c>
      <c r="ET26" s="17">
        <f ca="1">+IF(COLUMNS($Q26:ET26)&gt;$E$60,-$F$40*ET$1,-$F$40*ET$1*$E$40)*ET$30</f>
        <v>0</v>
      </c>
      <c r="EU26" s="17">
        <f ca="1">+IF(COLUMNS($Q26:EU26)&gt;$E$60,-$F$40*EU$1,-$F$40*EU$1*$E$40)*EU$30</f>
        <v>0</v>
      </c>
      <c r="EV26" s="17">
        <f ca="1">+IF(COLUMNS($Q26:EV26)&gt;$E$60,-$F$40*EV$1,-$F$40*EV$1*$E$40)*EV$30</f>
        <v>0</v>
      </c>
      <c r="EW26" s="17">
        <f ca="1">+IF(COLUMNS($Q26:EW26)&gt;$E$60,-$F$40*EW$1,-$F$40*EW$1*$E$40)*EW$30</f>
        <v>0</v>
      </c>
      <c r="EX26" s="17">
        <f ca="1">+IF(COLUMNS($Q26:EX26)&gt;$E$60,-$F$40*EX$1,-$F$40*EX$1*$E$40)*EX$30</f>
        <v>0</v>
      </c>
      <c r="EY26" s="17">
        <f ca="1">+IF(COLUMNS($Q26:EY26)&gt;$E$60,-$F$40*EY$1,-$F$40*EY$1*$E$40)*EY$30</f>
        <v>0</v>
      </c>
      <c r="EZ26" s="17">
        <f ca="1">+IF(COLUMNS($Q26:EZ26)&gt;$E$60,-$F$40*EZ$1,-$F$40*EZ$1*$E$40)*EZ$30</f>
        <v>0</v>
      </c>
      <c r="FA26" s="17">
        <f ca="1">+IF(COLUMNS($Q26:FA26)&gt;$E$60,-$F$40*FA$1,-$F$40*FA$1*$E$40)*FA$30</f>
        <v>0</v>
      </c>
      <c r="FB26" s="17">
        <f ca="1">+IF(COLUMNS($Q26:FB26)&gt;$E$60,-$F$40*FB$1,-$F$40*FB$1*$E$40)*FB$30</f>
        <v>0</v>
      </c>
      <c r="FC26" s="17">
        <f ca="1">+IF(COLUMNS($Q26:FC26)&gt;$E$60,-$F$40*FC$1,-$F$40*FC$1*$E$40)*FC$30</f>
        <v>0</v>
      </c>
      <c r="FD26" s="17">
        <f ca="1">+IF(COLUMNS($Q26:FD26)&gt;$E$60,-$F$40*FD$1,-$F$40*FD$1*$E$40)*FD$30</f>
        <v>0</v>
      </c>
      <c r="FE26" s="17">
        <f ca="1">+IF(COLUMNS($Q26:FE26)&gt;$E$60,-$F$40*FE$1,-$F$40*FE$1*$E$40)*FE$30</f>
        <v>0</v>
      </c>
      <c r="FF26" s="17">
        <f ca="1">+IF(COLUMNS($Q26:FF26)&gt;$E$60,-$F$40*FF$1,-$F$40*FF$1*$E$40)*FF$30</f>
        <v>0</v>
      </c>
      <c r="FG26" s="17">
        <f ca="1">+IF(COLUMNS($Q26:FG26)&gt;$E$60,-$F$40*FG$1,-$F$40*FG$1*$E$40)*FG$30</f>
        <v>0</v>
      </c>
      <c r="FH26" s="17">
        <f ca="1">+IF(COLUMNS($Q26:FH26)&gt;$E$60,-$F$40*FH$1,-$F$40*FH$1*$E$40)*FH$30</f>
        <v>0</v>
      </c>
      <c r="FI26" s="17">
        <f ca="1">+IF(COLUMNS($Q26:FI26)&gt;$E$60,-$F$40*FI$1,-$F$40*FI$1*$E$40)*FI$30</f>
        <v>0</v>
      </c>
      <c r="FJ26" s="17">
        <f ca="1">+IF(COLUMNS($Q26:FJ26)&gt;$E$60,-$F$40*FJ$1,-$F$40*FJ$1*$E$40)*FJ$30</f>
        <v>0</v>
      </c>
      <c r="FK26" s="17">
        <f ca="1">+IF(COLUMNS($Q26:FK26)&gt;$E$60,-$F$40*FK$1,-$F$40*FK$1*$E$40)*FK$30</f>
        <v>0</v>
      </c>
      <c r="FL26" s="17">
        <f ca="1">+IF(COLUMNS($Q26:FL26)&gt;$E$60,-$F$40*FL$1,-$F$40*FL$1*$E$40)*FL$30</f>
        <v>0</v>
      </c>
      <c r="FM26" s="17">
        <f ca="1">+IF(COLUMNS($Q26:FM26)&gt;$E$60,-$F$40*FM$1,-$F$40*FM$1*$E$40)*FM$30</f>
        <v>0</v>
      </c>
      <c r="FN26" s="17">
        <f ca="1">+IF(COLUMNS($Q26:FN26)&gt;$E$60,-$F$40*FN$1,-$F$40*FN$1*$E$40)*FN$30</f>
        <v>0</v>
      </c>
      <c r="FO26" s="17">
        <f ca="1">+IF(COLUMNS($Q26:FO26)&gt;$E$60,-$F$40*FO$1,-$F$40*FO$1*$E$40)*FO$30</f>
        <v>0</v>
      </c>
      <c r="FP26" s="17">
        <f ca="1">+IF(COLUMNS($Q26:FP26)&gt;$E$60,-$F$40*FP$1,-$F$40*FP$1*$E$40)*FP$30</f>
        <v>0</v>
      </c>
      <c r="FQ26" s="17">
        <f ca="1">+IF(COLUMNS($Q26:FQ26)&gt;$E$60,-$F$40*FQ$1,-$F$40*FQ$1*$E$40)*FQ$30</f>
        <v>0</v>
      </c>
      <c r="FR26" s="17">
        <f ca="1">+IF(COLUMNS($Q26:FR26)&gt;$E$60,-$F$40*FR$1,-$F$40*FR$1*$E$40)*FR$30</f>
        <v>0</v>
      </c>
      <c r="FS26" s="17">
        <f ca="1">+IF(COLUMNS($Q26:FS26)&gt;$E$60,-$F$40*FS$1,-$F$40*FS$1*$E$40)*FS$30</f>
        <v>0</v>
      </c>
      <c r="FT26" s="17">
        <f ca="1">+IF(COLUMNS($Q26:FT26)&gt;$E$60,-$F$40*FT$1,-$F$40*FT$1*$E$40)*FT$30</f>
        <v>0</v>
      </c>
      <c r="FU26" s="17">
        <f ca="1">+IF(COLUMNS($Q26:FU26)&gt;$E$60,-$F$40*FU$1,-$F$40*FU$1*$E$40)*FU$30</f>
        <v>0</v>
      </c>
      <c r="FV26" s="17">
        <f ca="1">+IF(COLUMNS($Q26:FV26)&gt;$E$60,-$F$40*FV$1,-$F$40*FV$1*$E$40)*FV$30</f>
        <v>0</v>
      </c>
      <c r="FW26" s="17">
        <f ca="1">+IF(COLUMNS($Q26:FW26)&gt;$E$60,-$F$40*FW$1,-$F$40*FW$1*$E$40)*FW$30</f>
        <v>0</v>
      </c>
      <c r="FX26" s="17">
        <f ca="1">+IF(COLUMNS($Q26:FX26)&gt;$E$60,-$F$40*FX$1,-$F$40*FX$1*$E$40)*FX$30</f>
        <v>0</v>
      </c>
      <c r="FY26" s="17">
        <f ca="1">+IF(COLUMNS($Q26:FY26)&gt;$E$60,-$F$40*FY$1,-$F$40*FY$1*$E$40)*FY$30</f>
        <v>0</v>
      </c>
      <c r="FZ26" s="17">
        <f ca="1">+IF(COLUMNS($Q26:FZ26)&gt;$E$60,-$F$40*FZ$1,-$F$40*FZ$1*$E$40)*FZ$30</f>
        <v>0</v>
      </c>
      <c r="GA26" s="17">
        <f ca="1">+IF(COLUMNS($Q26:GA26)&gt;$E$60,-$F$40*GA$1,-$F$40*GA$1*$E$40)*GA$30</f>
        <v>0</v>
      </c>
      <c r="GB26" s="17">
        <f ca="1">+IF(COLUMNS($Q26:GB26)&gt;$E$60,-$F$40*GB$1,-$F$40*GB$1*$E$40)*GB$30</f>
        <v>0</v>
      </c>
      <c r="GC26" s="17">
        <f ca="1">+IF(COLUMNS($Q26:GC26)&gt;$E$60,-$F$40*GC$1,-$F$40*GC$1*$E$40)*GC$30</f>
        <v>0</v>
      </c>
      <c r="GD26" s="17">
        <f ca="1">+IF(COLUMNS($Q26:GD26)&gt;$E$60,-$F$40*GD$1,-$F$40*GD$1*$E$40)*GD$30</f>
        <v>0</v>
      </c>
      <c r="GE26" s="17">
        <f ca="1">+IF(COLUMNS($Q26:GE26)&gt;$E$60,-$F$40*GE$1,-$F$40*GE$1*$E$40)*GE$30</f>
        <v>0</v>
      </c>
      <c r="GF26" s="17">
        <f ca="1">+IF(COLUMNS($Q26:GF26)&gt;$E$60,-$F$40*GF$1,-$F$40*GF$1*$E$40)*GF$30</f>
        <v>0</v>
      </c>
      <c r="GG26" s="17">
        <f ca="1">+IF(COLUMNS($Q26:GG26)&gt;$E$60,-$F$40*GG$1,-$F$40*GG$1*$E$40)*GG$30</f>
        <v>0</v>
      </c>
      <c r="GH26" s="17">
        <f ca="1">+IF(COLUMNS($Q26:GH26)&gt;$E$60,-$F$40*GH$1,-$F$40*GH$1*$E$40)*GH$30</f>
        <v>0</v>
      </c>
      <c r="GI26" s="17">
        <f ca="1">+IF(COLUMNS($Q26:GI26)&gt;$E$60,-$F$40*GI$1,-$F$40*GI$1*$E$40)*GI$30</f>
        <v>0</v>
      </c>
      <c r="GJ26" s="17">
        <f ca="1">+IF(COLUMNS($Q26:GJ26)&gt;$E$60,-$F$40*GJ$1,-$F$40*GJ$1*$E$40)*GJ$30</f>
        <v>0</v>
      </c>
      <c r="GK26" s="17">
        <f ca="1">+IF(COLUMNS($Q26:GK26)&gt;$E$60,-$F$40*GK$1,-$F$40*GK$1*$E$40)*GK$30</f>
        <v>0</v>
      </c>
      <c r="GL26" s="17">
        <f ca="1">+IF(COLUMNS($Q26:GL26)&gt;$E$60,-$F$40*GL$1,-$F$40*GL$1*$E$40)*GL$30</f>
        <v>0</v>
      </c>
      <c r="GM26" s="17">
        <f ca="1">+IF(COLUMNS($Q26:GM26)&gt;$E$60,-$F$40*GM$1,-$F$40*GM$1*$E$40)*GM$30</f>
        <v>0</v>
      </c>
      <c r="GN26" s="17">
        <f ca="1">+IF(COLUMNS($Q26:GN26)&gt;$E$60,-$F$40*GN$1,-$F$40*GN$1*$E$40)*GN$30</f>
        <v>0</v>
      </c>
      <c r="GO26" s="17">
        <f ca="1">+IF(COLUMNS($Q26:GO26)&gt;$E$60,-$F$40*GO$1,-$F$40*GO$1*$E$40)*GO$30</f>
        <v>0</v>
      </c>
      <c r="GP26" s="17">
        <f ca="1">+IF(COLUMNS($Q26:GP26)&gt;$E$60,-$F$40*GP$1,-$F$40*GP$1*$E$40)*GP$30</f>
        <v>0</v>
      </c>
      <c r="GQ26" s="17">
        <f ca="1">+IF(COLUMNS($Q26:GQ26)&gt;$E$60,-$F$40*GQ$1,-$F$40*GQ$1*$E$40)*GQ$30</f>
        <v>0</v>
      </c>
      <c r="GR26" s="17">
        <f ca="1">+IF(COLUMNS($Q26:GR26)&gt;$E$60,-$F$40*GR$1,-$F$40*GR$1*$E$40)*GR$30</f>
        <v>0</v>
      </c>
      <c r="GS26" s="17">
        <f ca="1">+IF(COLUMNS($Q26:GS26)&gt;$E$60,-$F$40*GS$1,-$F$40*GS$1*$E$40)*GS$30</f>
        <v>0</v>
      </c>
      <c r="GT26" s="17">
        <f ca="1">+IF(COLUMNS($Q26:GT26)&gt;$E$60,-$F$40*GT$1,-$F$40*GT$1*$E$40)*GT$30</f>
        <v>0</v>
      </c>
      <c r="GU26" s="17">
        <f ca="1">+IF(COLUMNS($Q26:GU26)&gt;$E$60,-$F$40*GU$1,-$F$40*GU$1*$E$40)*GU$30</f>
        <v>0</v>
      </c>
      <c r="GV26" s="17">
        <f ca="1">+IF(COLUMNS($Q26:GV26)&gt;$E$60,-$F$40*GV$1,-$F$40*GV$1*$E$40)*GV$30</f>
        <v>0</v>
      </c>
      <c r="GW26" s="17">
        <f ca="1">+IF(COLUMNS($Q26:GW26)&gt;$E$60,-$F$40*GW$1,-$F$40*GW$1*$E$40)*GW$30</f>
        <v>0</v>
      </c>
      <c r="GX26" s="17">
        <f ca="1">+IF(COLUMNS($Q26:GX26)&gt;$E$60,-$F$40*GX$1,-$F$40*GX$1*$E$40)*GX$30</f>
        <v>0</v>
      </c>
      <c r="GY26" s="17">
        <f ca="1">+IF(COLUMNS($Q26:GY26)&gt;$E$60,-$F$40*GY$1,-$F$40*GY$1*$E$40)*GY$30</f>
        <v>0</v>
      </c>
      <c r="GZ26" s="17">
        <f ca="1">+IF(COLUMNS($Q26:GZ26)&gt;$E$60,-$F$40*GZ$1,-$F$40*GZ$1*$E$40)*GZ$30</f>
        <v>0</v>
      </c>
      <c r="HA26" s="17">
        <f ca="1">+IF(COLUMNS($Q26:HA26)&gt;$E$60,-$F$40*HA$1,-$F$40*HA$1*$E$40)*HA$30</f>
        <v>0</v>
      </c>
      <c r="HB26" s="17">
        <f ca="1">+IF(COLUMNS($Q26:HB26)&gt;$E$60,-$F$40*HB$1,-$F$40*HB$1*$E$40)*HB$30</f>
        <v>0</v>
      </c>
      <c r="HC26" s="17">
        <f ca="1">+IF(COLUMNS($Q26:HC26)&gt;$E$60,-$F$40*HC$1,-$F$40*HC$1*$E$40)*HC$30</f>
        <v>0</v>
      </c>
      <c r="HD26" s="17">
        <f ca="1">+IF(COLUMNS($Q26:HD26)&gt;$E$60,-$F$40*HD$1,-$F$40*HD$1*$E$40)*HD$30</f>
        <v>0</v>
      </c>
      <c r="HE26" s="17">
        <f ca="1">+IF(COLUMNS($Q26:HE26)&gt;$E$60,-$F$40*HE$1,-$F$40*HE$1*$E$40)*HE$30</f>
        <v>0</v>
      </c>
      <c r="HF26" s="17">
        <f ca="1">+IF(COLUMNS($Q26:HF26)&gt;$E$60,-$F$40*HF$1,-$F$40*HF$1*$E$40)*HF$30</f>
        <v>0</v>
      </c>
      <c r="HG26" s="17">
        <f ca="1">+IF(COLUMNS($Q26:HG26)&gt;$E$60,-$F$40*HG$1,-$F$40*HG$1*$E$40)*HG$30</f>
        <v>0</v>
      </c>
      <c r="HH26" s="17">
        <f ca="1">+IF(COLUMNS($Q26:HH26)&gt;$E$60,-$F$40*HH$1,-$F$40*HH$1*$E$40)*HH$30</f>
        <v>0</v>
      </c>
      <c r="HI26" s="17">
        <f ca="1">+IF(COLUMNS($Q26:HI26)&gt;$E$60,-$F$40*HI$1,-$F$40*HI$1*$E$40)*HI$30</f>
        <v>0</v>
      </c>
      <c r="HJ26" s="17">
        <f ca="1">+IF(COLUMNS($Q26:HJ26)&gt;$E$60,-$F$40*HJ$1,-$F$40*HJ$1*$E$40)*HJ$30</f>
        <v>0</v>
      </c>
      <c r="HK26" s="17">
        <f ca="1">+IF(COLUMNS($Q26:HK26)&gt;$E$60,-$F$40*HK$1,-$F$40*HK$1*$E$40)*HK$30</f>
        <v>0</v>
      </c>
      <c r="HL26" s="17">
        <f ca="1">+IF(COLUMNS($Q26:HL26)&gt;$E$60,-$F$40*HL$1,-$F$40*HL$1*$E$40)*HL$30</f>
        <v>0</v>
      </c>
      <c r="HM26" s="17">
        <f ca="1">+IF(COLUMNS($Q26:HM26)&gt;$E$60,-$F$40*HM$1,-$F$40*HM$1*$E$40)*HM$30</f>
        <v>0</v>
      </c>
      <c r="HN26" s="17">
        <f ca="1">+IF(COLUMNS($Q26:HN26)&gt;$E$60,-$F$40*HN$1,-$F$40*HN$1*$E$40)*HN$30</f>
        <v>0</v>
      </c>
      <c r="HO26" s="17">
        <f ca="1">+IF(COLUMNS($Q26:HO26)&gt;$E$60,-$F$40*HO$1,-$F$40*HO$1*$E$40)*HO$30</f>
        <v>0</v>
      </c>
      <c r="HP26" s="17">
        <f ca="1">+IF(COLUMNS($Q26:HP26)&gt;$E$60,-$F$40*HP$1,-$F$40*HP$1*$E$40)*HP$30</f>
        <v>0</v>
      </c>
      <c r="HQ26" s="17">
        <f ca="1">+IF(COLUMNS($Q26:HQ26)&gt;$E$60,-$F$40*HQ$1,-$F$40*HQ$1*$E$40)*HQ$30</f>
        <v>0</v>
      </c>
      <c r="HR26" s="17">
        <f ca="1">+IF(COLUMNS($Q26:HR26)&gt;$E$60,-$F$40*HR$1,-$F$40*HR$1*$E$40)*HR$30</f>
        <v>0</v>
      </c>
      <c r="HS26" s="17">
        <f ca="1">+IF(COLUMNS($Q26:HS26)&gt;$E$60,-$F$40*HS$1,-$F$40*HS$1*$E$40)*HS$30</f>
        <v>0</v>
      </c>
      <c r="HT26" s="17">
        <f ca="1">+IF(COLUMNS($Q26:HT26)&gt;$E$60,-$F$40*HT$1,-$F$40*HT$1*$E$40)*HT$30</f>
        <v>0</v>
      </c>
      <c r="HU26" s="17">
        <f ca="1">+IF(COLUMNS($Q26:HU26)&gt;$E$60,-$F$40*HU$1,-$F$40*HU$1*$E$40)*HU$30</f>
        <v>0</v>
      </c>
      <c r="HV26" s="17">
        <f ca="1">+IF(COLUMNS($Q26:HV26)&gt;$E$60,-$F$40*HV$1,-$F$40*HV$1*$E$40)*HV$30</f>
        <v>0</v>
      </c>
      <c r="HW26" s="17">
        <f ca="1">+IF(COLUMNS($Q26:HW26)&gt;$E$60,-$F$40*HW$1,-$F$40*HW$1*$E$40)*HW$30</f>
        <v>0</v>
      </c>
      <c r="HX26" s="17">
        <f ca="1">+IF(COLUMNS($Q26:HX26)&gt;$E$60,-$F$40*HX$1,-$F$40*HX$1*$E$40)*HX$30</f>
        <v>0</v>
      </c>
      <c r="HY26" s="17">
        <f ca="1">+IF(COLUMNS($Q26:HY26)&gt;$E$60,-$F$40*HY$1,-$F$40*HY$1*$E$40)*HY$30</f>
        <v>0</v>
      </c>
      <c r="HZ26" s="17">
        <f ca="1">+IF(COLUMNS($Q26:HZ26)&gt;$E$60,-$F$40*HZ$1,-$F$40*HZ$1*$E$40)*HZ$30</f>
        <v>0</v>
      </c>
      <c r="IA26" s="17">
        <f ca="1">+IF(COLUMNS($Q26:IA26)&gt;$E$60,-$F$40*IA$1,-$F$40*IA$1*$E$40)*IA$30</f>
        <v>0</v>
      </c>
      <c r="IB26" s="17">
        <f ca="1">+IF(COLUMNS($Q26:IB26)&gt;$E$60,-$F$40*IB$1,-$F$40*IB$1*$E$40)*IB$30</f>
        <v>0</v>
      </c>
      <c r="IC26" s="17">
        <f ca="1">+IF(COLUMNS($Q26:IC26)&gt;$E$60,-$F$40*IC$1,-$F$40*IC$1*$E$40)*IC$30</f>
        <v>0</v>
      </c>
      <c r="ID26" s="17">
        <f ca="1">+IF(COLUMNS($Q26:ID26)&gt;$E$60,-$F$40*ID$1,-$F$40*ID$1*$E$40)*ID$30</f>
        <v>0</v>
      </c>
      <c r="IE26" s="17">
        <f ca="1">+IF(COLUMNS($Q26:IE26)&gt;$E$60,-$F$40*IE$1,-$F$40*IE$1*$E$40)*IE$30</f>
        <v>0</v>
      </c>
      <c r="IF26" s="17">
        <f ca="1">+IF(COLUMNS($Q26:IF26)&gt;$E$60,-$F$40*IF$1,-$F$40*IF$1*$E$40)*IF$30</f>
        <v>0</v>
      </c>
      <c r="IG26" s="17">
        <f ca="1">+IF(COLUMNS($Q26:IG26)&gt;$E$60,-$F$40*IG$1,-$F$40*IG$1*$E$40)*IG$30</f>
        <v>0</v>
      </c>
      <c r="IH26" s="17">
        <f ca="1">+IF(COLUMNS($Q26:IH26)&gt;$E$60,-$F$40*IH$1,-$F$40*IH$1*$E$40)*IH$30</f>
        <v>0</v>
      </c>
      <c r="II26" s="17">
        <f ca="1">+IF(COLUMNS($Q26:II26)&gt;$E$60,-$F$40*II$1,-$F$40*II$1*$E$40)*II$30</f>
        <v>0</v>
      </c>
      <c r="IJ26" s="17">
        <f ca="1">+IF(COLUMNS($Q26:IJ26)&gt;$E$60,-$F$40*IJ$1,-$F$40*IJ$1*$E$40)*IJ$30</f>
        <v>0</v>
      </c>
      <c r="IK26" s="17">
        <f ca="1">+IF(COLUMNS($Q26:IK26)&gt;$E$60,-$F$40*IK$1,-$F$40*IK$1*$E$40)*IK$30</f>
        <v>0</v>
      </c>
      <c r="IL26" s="17">
        <f ca="1">+IF(COLUMNS($Q26:IL26)&gt;$E$60,-$F$40*IL$1,-$F$40*IL$1*$E$40)*IL$30</f>
        <v>0</v>
      </c>
      <c r="IM26" s="17">
        <f ca="1">+IF(COLUMNS($Q26:IM26)&gt;$E$60,-$F$40*IM$1,-$F$40*IM$1*$E$40)*IM$30</f>
        <v>0</v>
      </c>
      <c r="IN26" s="17">
        <f ca="1">+IF(COLUMNS($Q26:IN26)&gt;$E$60,-$F$40*IN$1,-$F$40*IN$1*$E$40)*IN$30</f>
        <v>0</v>
      </c>
      <c r="IO26" s="17">
        <f ca="1">+IF(COLUMNS($Q26:IO26)&gt;$E$60,-$F$40*IO$1,-$F$40*IO$1*$E$40)*IO$30</f>
        <v>0</v>
      </c>
      <c r="IP26" s="17">
        <f ca="1">+IF(COLUMNS($Q26:IP26)&gt;$E$60,-$F$40*IP$1,-$F$40*IP$1*$E$40)*IP$30</f>
        <v>0</v>
      </c>
      <c r="IQ26" s="17">
        <f ca="1">+IF(COLUMNS($Q26:IQ26)&gt;$E$60,-$F$40*IQ$1,-$F$40*IQ$1*$E$40)*IQ$30</f>
        <v>0</v>
      </c>
      <c r="IR26" s="17">
        <f ca="1">+IF(COLUMNS($Q26:IR26)&gt;$E$60,-$F$40*IR$1,-$F$40*IR$1*$E$40)*IR$30</f>
        <v>0</v>
      </c>
      <c r="IS26" s="17">
        <f ca="1">+IF(COLUMNS($Q26:IS26)&gt;$E$60,-$F$40*IS$1,-$F$40*IS$1*$E$40)*IS$30</f>
        <v>0</v>
      </c>
      <c r="IT26" s="17">
        <f ca="1">+IF(COLUMNS($Q26:IT26)&gt;$E$60,-$F$40*IT$1,-$F$40*IT$1*$E$40)*IT$30</f>
        <v>0</v>
      </c>
      <c r="IU26" s="17">
        <f ca="1">+IF(COLUMNS($Q26:IU26)&gt;$E$60,-$F$40*IU$1,-$F$40*IU$1*$E$40)*IU$30</f>
        <v>0</v>
      </c>
      <c r="IV26" s="17">
        <f ca="1">+IF(COLUMNS($Q26:IV26)&gt;$E$60,-$F$40*IV$1,-$F$40*IV$1*$E$40)*IV$30</f>
        <v>0</v>
      </c>
      <c r="IW26" s="17">
        <f ca="1">+IF(COLUMNS($Q26:IW26)&gt;$E$60,-$F$40*IW$1,-$F$40*IW$1*$E$40)*IW$30</f>
        <v>0</v>
      </c>
      <c r="IX26" s="17">
        <f ca="1">+IF(COLUMNS($Q26:IX26)&gt;$E$60,-$F$40*IX$1,-$F$40*IX$1*$E$40)*IX$30</f>
        <v>0</v>
      </c>
      <c r="IY26" s="17">
        <f ca="1">+IF(COLUMNS($Q26:IY26)&gt;$E$60,-$F$40*IY$1,-$F$40*IY$1*$E$40)*IY$30</f>
        <v>0</v>
      </c>
      <c r="IZ26" s="17">
        <f ca="1">+IF(COLUMNS($Q26:IZ26)&gt;$E$60,-$F$40*IZ$1,-$F$40*IZ$1*$E$40)*IZ$30</f>
        <v>0</v>
      </c>
      <c r="JA26" s="17">
        <f ca="1">+IF(COLUMNS($Q26:JA26)&gt;$E$60,-$F$40*JA$1,-$F$40*JA$1*$E$40)*JA$30</f>
        <v>0</v>
      </c>
      <c r="JB26" s="17">
        <f ca="1">+IF(COLUMNS($Q26:JB26)&gt;$E$60,-$F$40*JB$1,-$F$40*JB$1*$E$40)*JB$30</f>
        <v>0</v>
      </c>
      <c r="JC26" s="17">
        <f ca="1">+IF(COLUMNS($Q26:JC26)&gt;$E$60,-$F$40*JC$1,-$F$40*JC$1*$E$40)*JC$30</f>
        <v>0</v>
      </c>
      <c r="JD26" s="17">
        <f ca="1">+IF(COLUMNS($Q26:JD26)&gt;$E$60,-$F$40*JD$1,-$F$40*JD$1*$E$40)*JD$30</f>
        <v>0</v>
      </c>
      <c r="JE26" s="17">
        <f ca="1">+IF(COLUMNS($Q26:JE26)&gt;$E$60,-$F$40*JE$1,-$F$40*JE$1*$E$40)*JE$30</f>
        <v>0</v>
      </c>
      <c r="JF26" s="17">
        <f ca="1">+IF(COLUMNS($Q26:JF26)&gt;$E$60,-$F$40*JF$1,-$F$40*JF$1*$E$40)*JF$30</f>
        <v>0</v>
      </c>
      <c r="JG26" s="17">
        <f ca="1">+IF(COLUMNS($Q26:JG26)&gt;$E$60,-$F$40*JG$1,-$F$40*JG$1*$E$40)*JG$30</f>
        <v>0</v>
      </c>
      <c r="JH26" s="17">
        <f ca="1">+IF(COLUMNS($Q26:JH26)&gt;$E$60,-$F$40*JH$1,-$F$40*JH$1*$E$40)*JH$30</f>
        <v>0</v>
      </c>
      <c r="JI26" s="17">
        <f ca="1">+IF(COLUMNS($Q26:JI26)&gt;$E$60,-$F$40*JI$1,-$F$40*JI$1*$E$40)*JI$30</f>
        <v>0</v>
      </c>
      <c r="JJ26" s="17">
        <f ca="1">+IF(COLUMNS($Q26:JJ26)&gt;$E$60,-$F$40*JJ$1,-$F$40*JJ$1*$E$40)*JJ$30</f>
        <v>0</v>
      </c>
      <c r="JK26" s="17">
        <f ca="1">+IF(COLUMNS($Q26:JK26)&gt;$E$60,-$F$40*JK$1,-$F$40*JK$1*$E$40)*JK$30</f>
        <v>0</v>
      </c>
      <c r="JL26" s="17">
        <f ca="1">+IF(COLUMNS($Q26:JL26)&gt;$E$60,-$F$40*JL$1,-$F$40*JL$1*$E$40)*JL$30</f>
        <v>0</v>
      </c>
      <c r="JM26" s="17">
        <f ca="1">+IF(COLUMNS($Q26:JM26)&gt;$E$60,-$F$40*JM$1,-$F$40*JM$1*$E$40)*JM$30</f>
        <v>0</v>
      </c>
      <c r="JN26" s="17">
        <f ca="1">+IF(COLUMNS($Q26:JN26)&gt;$E$60,-$F$40*JN$1,-$F$40*JN$1*$E$40)*JN$30</f>
        <v>0</v>
      </c>
      <c r="JO26" s="17">
        <f ca="1">+IF(COLUMNS($Q26:JO26)&gt;$E$60,-$F$40*JO$1,-$F$40*JO$1*$E$40)*JO$30</f>
        <v>0</v>
      </c>
      <c r="JP26" s="17">
        <f ca="1">+IF(COLUMNS($Q26:JP26)&gt;$E$60,-$F$40*JP$1,-$F$40*JP$1*$E$40)*JP$30</f>
        <v>0</v>
      </c>
      <c r="JQ26" s="17">
        <f ca="1">+IF(COLUMNS($Q26:JQ26)&gt;$E$60,-$F$40*JQ$1,-$F$40*JQ$1*$E$40)*JQ$30</f>
        <v>0</v>
      </c>
      <c r="JR26" s="17">
        <f ca="1">+IF(COLUMNS($Q26:JR26)&gt;$E$60,-$F$40*JR$1,-$F$40*JR$1*$E$40)*JR$30</f>
        <v>0</v>
      </c>
      <c r="JS26" s="17">
        <f ca="1">+IF(COLUMNS($Q26:JS26)&gt;$E$60,-$F$40*JS$1,-$F$40*JS$1*$E$40)*JS$30</f>
        <v>0</v>
      </c>
      <c r="JT26" s="17">
        <f ca="1">+IF(COLUMNS($Q26:JT26)&gt;$E$60,-$F$40*JT$1,-$F$40*JT$1*$E$40)*JT$30</f>
        <v>0</v>
      </c>
      <c r="JU26" s="17">
        <f ca="1">+IF(COLUMNS($Q26:JU26)&gt;$E$60,-$F$40*JU$1,-$F$40*JU$1*$E$40)*JU$30</f>
        <v>0</v>
      </c>
      <c r="JV26" s="17">
        <f ca="1">+IF(COLUMNS($Q26:JV26)&gt;$E$60,-$F$40*JV$1,-$F$40*JV$1*$E$40)*JV$30</f>
        <v>0</v>
      </c>
      <c r="JW26" s="17">
        <f ca="1">+IF(COLUMNS($Q26:JW26)&gt;$E$60,-$F$40*JW$1,-$F$40*JW$1*$E$40)*JW$30</f>
        <v>0</v>
      </c>
      <c r="JX26" s="17">
        <f ca="1">+IF(COLUMNS($Q26:JX26)&gt;$E$60,-$F$40*JX$1,-$F$40*JX$1*$E$40)*JX$30</f>
        <v>0</v>
      </c>
      <c r="JY26" s="17">
        <f ca="1">+IF(COLUMNS($Q26:JY26)&gt;$E$60,-$F$40*JY$1,-$F$40*JY$1*$E$40)*JY$30</f>
        <v>0</v>
      </c>
      <c r="JZ26" s="17">
        <f ca="1">+IF(COLUMNS($Q26:JZ26)&gt;$E$60,-$F$40*JZ$1,-$F$40*JZ$1*$E$40)*JZ$30</f>
        <v>0</v>
      </c>
      <c r="KA26" s="17">
        <f ca="1">+IF(COLUMNS($Q26:KA26)&gt;$E$60,-$F$40*KA$1,-$F$40*KA$1*$E$40)*KA$30</f>
        <v>0</v>
      </c>
      <c r="KB26" s="17">
        <f ca="1">+IF(COLUMNS($Q26:KB26)&gt;$E$60,-$F$40*KB$1,-$F$40*KB$1*$E$40)*KB$30</f>
        <v>0</v>
      </c>
      <c r="KC26" s="17">
        <f ca="1">+IF(COLUMNS($Q26:KC26)&gt;$E$60,-$F$40*KC$1,-$F$40*KC$1*$E$40)*KC$30</f>
        <v>0</v>
      </c>
      <c r="KD26" s="17">
        <f ca="1">+IF(COLUMNS($Q26:KD26)&gt;$E$60,-$F$40*KD$1,-$F$40*KD$1*$E$40)*KD$30</f>
        <v>0</v>
      </c>
      <c r="KE26" s="17">
        <f ca="1">+IF(COLUMNS($Q26:KE26)&gt;$E$60,-$F$40*KE$1,-$F$40*KE$1*$E$40)*KE$30</f>
        <v>0</v>
      </c>
      <c r="KF26" s="17">
        <f ca="1">+IF(COLUMNS($Q26:KF26)&gt;$E$60,-$F$40*KF$1,-$F$40*KF$1*$E$40)*KF$30</f>
        <v>0</v>
      </c>
      <c r="KG26" s="17">
        <f ca="1">+IF(COLUMNS($Q26:KG26)&gt;$E$60,-$F$40*KG$1,-$F$40*KG$1*$E$40)*KG$30</f>
        <v>0</v>
      </c>
      <c r="KH26" s="17">
        <f ca="1">+IF(COLUMNS($Q26:KH26)&gt;$E$60,-$F$40*KH$1,-$F$40*KH$1*$E$40)*KH$30</f>
        <v>0</v>
      </c>
      <c r="KI26" s="17">
        <f ca="1">+IF(COLUMNS($Q26:KI26)&gt;$E$60,-$F$40*KI$1,-$F$40*KI$1*$E$40)*KI$30</f>
        <v>0</v>
      </c>
      <c r="KJ26" s="17">
        <f ca="1">+IF(COLUMNS($Q26:KJ26)&gt;$E$60,-$F$40*KJ$1,-$F$40*KJ$1*$E$40)*KJ$30</f>
        <v>0</v>
      </c>
      <c r="KK26" s="17">
        <f ca="1">+IF(COLUMNS($Q26:KK26)&gt;$E$60,-$F$40*KK$1,-$F$40*KK$1*$E$40)*KK$30</f>
        <v>0</v>
      </c>
      <c r="KL26" s="17">
        <f ca="1">+IF(COLUMNS($Q26:KL26)&gt;$E$60,-$F$40*KL$1,-$F$40*KL$1*$E$40)*KL$30</f>
        <v>0</v>
      </c>
      <c r="KM26" s="17">
        <f ca="1">+IF(COLUMNS($Q26:KM26)&gt;$E$60,-$F$40*KM$1,-$F$40*KM$1*$E$40)*KM$30</f>
        <v>0</v>
      </c>
      <c r="KN26" s="17">
        <f ca="1">+IF(COLUMNS($Q26:KN26)&gt;$E$60,-$F$40*KN$1,-$F$40*KN$1*$E$40)*KN$30</f>
        <v>0</v>
      </c>
      <c r="KO26" s="17">
        <f ca="1">+IF(COLUMNS($Q26:KO26)&gt;$E$60,-$F$40*KO$1,-$F$40*KO$1*$E$40)*KO$30</f>
        <v>0</v>
      </c>
      <c r="KP26" s="17">
        <f ca="1">+IF(COLUMNS($Q26:KP26)&gt;$E$60,-$F$40*KP$1,-$F$40*KP$1*$E$40)*KP$30</f>
        <v>0</v>
      </c>
      <c r="KQ26" s="17">
        <f ca="1">+IF(COLUMNS($Q26:KQ26)&gt;$E$60,-$F$40*KQ$1,-$F$40*KQ$1*$E$40)*KQ$30</f>
        <v>0</v>
      </c>
      <c r="KR26" s="17">
        <f ca="1">+IF(COLUMNS($Q26:KR26)&gt;$E$60,-$F$40*KR$1,-$F$40*KR$1*$E$40)*KR$30</f>
        <v>0</v>
      </c>
      <c r="KS26" s="17">
        <f ca="1">+IF(COLUMNS($Q26:KS26)&gt;$E$60,-$F$40*KS$1,-$F$40*KS$1*$E$40)*KS$30</f>
        <v>0</v>
      </c>
      <c r="KT26" s="17">
        <f ca="1">+IF(COLUMNS($Q26:KT26)&gt;$E$60,-$F$40*KT$1,-$F$40*KT$1*$E$40)*KT$30</f>
        <v>0</v>
      </c>
      <c r="KU26" s="17">
        <f ca="1">+IF(COLUMNS($Q26:KU26)&gt;$E$60,-$F$40*KU$1,-$F$40*KU$1*$E$40)*KU$30</f>
        <v>0</v>
      </c>
      <c r="KV26" s="17">
        <f ca="1">+IF(COLUMNS($Q26:KV26)&gt;$E$60,-$F$40*KV$1,-$F$40*KV$1*$E$40)*KV$30</f>
        <v>0</v>
      </c>
      <c r="KW26" s="17">
        <f ca="1">+IF(COLUMNS($Q26:KW26)&gt;$E$60,-$F$40*KW$1,-$F$40*KW$1*$E$40)*KW$30</f>
        <v>0</v>
      </c>
      <c r="KX26" s="17">
        <f ca="1">+IF(COLUMNS($Q26:KX26)&gt;$E$60,-$F$40*KX$1,-$F$40*KX$1*$E$40)*KX$30</f>
        <v>0</v>
      </c>
      <c r="KY26" s="17">
        <f ca="1">+IF(COLUMNS($Q26:KY26)&gt;$E$60,-$F$40*KY$1,-$F$40*KY$1*$E$40)*KY$30</f>
        <v>0</v>
      </c>
      <c r="KZ26" s="17">
        <f ca="1">+IF(COLUMNS($Q26:KZ26)&gt;$E$60,-$F$40*KZ$1,-$F$40*KZ$1*$E$40)*KZ$30</f>
        <v>0</v>
      </c>
      <c r="LA26" s="17">
        <f ca="1">+IF(COLUMNS($Q26:LA26)&gt;$E$60,-$F$40*LA$1,-$F$40*LA$1*$E$40)*LA$30</f>
        <v>0</v>
      </c>
      <c r="LB26" s="17">
        <f ca="1">+IF(COLUMNS($Q26:LB26)&gt;$E$60,-$F$40*LB$1,-$F$40*LB$1*$E$40)*LB$30</f>
        <v>0</v>
      </c>
      <c r="LC26" s="17">
        <f ca="1">+IF(COLUMNS($Q26:LC26)&gt;$E$60,-$F$40*LC$1,-$F$40*LC$1*$E$40)*LC$30</f>
        <v>0</v>
      </c>
      <c r="LD26" s="17">
        <f ca="1">+IF(COLUMNS($Q26:LD26)&gt;$E$60,-$F$40*LD$1,-$F$40*LD$1*$E$40)*LD$30</f>
        <v>0</v>
      </c>
      <c r="LE26" s="17">
        <f ca="1">+IF(COLUMNS($Q26:LE26)&gt;$E$60,-$F$40*LE$1,-$F$40*LE$1*$E$40)*LE$30</f>
        <v>0</v>
      </c>
      <c r="LF26" s="17">
        <f ca="1">+IF(COLUMNS($Q26:LF26)&gt;$E$60,-$F$40*LF$1,-$F$40*LF$1*$E$40)*LF$30</f>
        <v>0</v>
      </c>
      <c r="LG26" s="17">
        <f ca="1">+IF(COLUMNS($Q26:LG26)&gt;$E$60,-$F$40*LG$1,-$F$40*LG$1*$E$40)*LG$30</f>
        <v>0</v>
      </c>
      <c r="LH26" s="17">
        <f ca="1">+IF(COLUMNS($Q26:LH26)&gt;$E$60,-$F$40*LH$1,-$F$40*LH$1*$E$40)*LH$30</f>
        <v>0</v>
      </c>
      <c r="LI26" s="17">
        <f ca="1">+IF(COLUMNS($Q26:LI26)&gt;$E$60,-$F$40*LI$1,-$F$40*LI$1*$E$40)*LI$30</f>
        <v>0</v>
      </c>
      <c r="LJ26" s="17">
        <f ca="1">+IF(COLUMNS($Q26:LJ26)&gt;$E$60,-$F$40*LJ$1,-$F$40*LJ$1*$E$40)*LJ$30</f>
        <v>0</v>
      </c>
      <c r="LK26" s="17">
        <f ca="1">+IF(COLUMNS($Q26:LK26)&gt;$E$60,-$F$40*LK$1,-$F$40*LK$1*$E$40)*LK$30</f>
        <v>0</v>
      </c>
      <c r="LL26" s="17">
        <f ca="1">+IF(COLUMNS($Q26:LL26)&gt;$E$60,-$F$40*LL$1,-$F$40*LL$1*$E$40)*LL$30</f>
        <v>0</v>
      </c>
      <c r="LM26" s="17">
        <f ca="1">+IF(COLUMNS($Q26:LM26)&gt;$E$60,-$F$40*LM$1,-$F$40*LM$1*$E$40)*LM$30</f>
        <v>0</v>
      </c>
      <c r="LN26" s="17">
        <f ca="1">+IF(COLUMNS($Q26:LN26)&gt;$E$60,-$F$40*LN$1,-$F$40*LN$1*$E$40)*LN$30</f>
        <v>0</v>
      </c>
      <c r="LO26" s="17">
        <f ca="1">+IF(COLUMNS($Q26:LO26)&gt;$E$60,-$F$40*LO$1,-$F$40*LO$1*$E$40)*LO$30</f>
        <v>0</v>
      </c>
      <c r="LP26" s="17">
        <f ca="1">+IF(COLUMNS($Q26:LP26)&gt;$E$60,-$F$40*LP$1,-$F$40*LP$1*$E$40)*LP$30</f>
        <v>0</v>
      </c>
      <c r="LQ26" s="17">
        <f ca="1">+IF(COLUMNS($Q26:LQ26)&gt;$E$60,-$F$40*LQ$1,-$F$40*LQ$1*$E$40)*LQ$30</f>
        <v>0</v>
      </c>
      <c r="LR26" s="17">
        <f ca="1">+IF(COLUMNS($Q26:LR26)&gt;$E$60,-$F$40*LR$1,-$F$40*LR$1*$E$40)*LR$30</f>
        <v>0</v>
      </c>
      <c r="LS26" s="17">
        <f ca="1">+IF(COLUMNS($Q26:LS26)&gt;$E$60,-$F$40*LS$1,-$F$40*LS$1*$E$40)*LS$30</f>
        <v>0</v>
      </c>
      <c r="LT26" s="17">
        <f ca="1">+IF(COLUMNS($Q26:LT26)&gt;$E$60,-$F$40*LT$1,-$F$40*LT$1*$E$40)*LT$30</f>
        <v>0</v>
      </c>
      <c r="LU26" s="17">
        <f ca="1">+IF(COLUMNS($Q26:LU26)&gt;$E$60,-$F$40*LU$1,-$F$40*LU$1*$E$40)*LU$30</f>
        <v>0</v>
      </c>
      <c r="LV26" s="17">
        <f ca="1">+IF(COLUMNS($Q26:LV26)&gt;$E$60,-$F$40*LV$1,-$F$40*LV$1*$E$40)*LV$30</f>
        <v>0</v>
      </c>
      <c r="LW26" s="17">
        <f ca="1">+IF(COLUMNS($Q26:LW26)&gt;$E$60,-$F$40*LW$1,-$F$40*LW$1*$E$40)*LW$30</f>
        <v>0</v>
      </c>
      <c r="LX26" s="17">
        <f ca="1">+IF(COLUMNS($Q26:LX26)&gt;$E$60,-$F$40*LX$1,-$F$40*LX$1*$E$40)*LX$30</f>
        <v>0</v>
      </c>
      <c r="LY26" s="17">
        <f ca="1">+IF(COLUMNS($Q26:LY26)&gt;$E$60,-$F$40*LY$1,-$F$40*LY$1*$E$40)*LY$30</f>
        <v>0</v>
      </c>
      <c r="LZ26" s="17">
        <f ca="1">+IF(COLUMNS($Q26:LZ26)&gt;$E$60,-$F$40*LZ$1,-$F$40*LZ$1*$E$40)*LZ$30</f>
        <v>0</v>
      </c>
      <c r="MA26" s="17">
        <f ca="1">+IF(COLUMNS($Q26:MA26)&gt;$E$60,-$F$40*MA$1,-$F$40*MA$1*$E$40)*MA$30</f>
        <v>0</v>
      </c>
      <c r="MB26" s="17">
        <f ca="1">+IF(COLUMNS($Q26:MB26)&gt;$E$60,-$F$40*MB$1,-$F$40*MB$1*$E$40)*MB$30</f>
        <v>0</v>
      </c>
      <c r="MC26" s="17">
        <f ca="1">+IF(COLUMNS($Q26:MC26)&gt;$E$60,-$F$40*MC$1,-$F$40*MC$1*$E$40)*MC$30</f>
        <v>0</v>
      </c>
      <c r="MD26" s="17">
        <f ca="1">+IF(COLUMNS($Q26:MD26)&gt;$E$60,-$F$40*MD$1,-$F$40*MD$1*$E$40)*MD$30</f>
        <v>0</v>
      </c>
      <c r="ME26" s="17">
        <f ca="1">+IF(COLUMNS($Q26:ME26)&gt;$E$60,-$F$40*ME$1,-$F$40*ME$1*$E$40)*ME$30</f>
        <v>0</v>
      </c>
      <c r="MF26" s="17">
        <f ca="1">+IF(COLUMNS($Q26:MF26)&gt;$E$60,-$F$40*MF$1,-$F$40*MF$1*$E$40)*MF$30</f>
        <v>0</v>
      </c>
      <c r="MG26" s="17">
        <f ca="1">+IF(COLUMNS($Q26:MG26)&gt;$E$60,-$F$40*MG$1,-$F$40*MG$1*$E$40)*MG$30</f>
        <v>0</v>
      </c>
      <c r="MH26" s="17">
        <f ca="1">+IF(COLUMNS($Q26:MH26)&gt;$E$60,-$F$40*MH$1,-$F$40*MH$1*$E$40)*MH$30</f>
        <v>0</v>
      </c>
      <c r="MI26" s="17">
        <f ca="1">+IF(COLUMNS($Q26:MI26)&gt;$E$60,-$F$40*MI$1,-$F$40*MI$1*$E$40)*MI$30</f>
        <v>0</v>
      </c>
      <c r="MJ26" s="17">
        <f ca="1">+IF(COLUMNS($Q26:MJ26)&gt;$E$60,-$F$40*MJ$1,-$F$40*MJ$1*$E$40)*MJ$30</f>
        <v>0</v>
      </c>
      <c r="MK26" s="17">
        <f ca="1">+IF(COLUMNS($Q26:MK26)&gt;$E$60,-$F$40*MK$1,-$F$40*MK$1*$E$40)*MK$30</f>
        <v>0</v>
      </c>
      <c r="ML26" s="17">
        <f ca="1">+IF(COLUMNS($Q26:ML26)&gt;$E$60,-$F$40*ML$1,-$F$40*ML$1*$E$40)*ML$30</f>
        <v>0</v>
      </c>
      <c r="MM26" s="17">
        <f ca="1">+IF(COLUMNS($Q26:MM26)&gt;$E$60,-$F$40*MM$1,-$F$40*MM$1*$E$40)*MM$30</f>
        <v>0</v>
      </c>
      <c r="MN26" s="17">
        <f ca="1">+IF(COLUMNS($Q26:MN26)&gt;$E$60,-$F$40*MN$1,-$F$40*MN$1*$E$40)*MN$30</f>
        <v>0</v>
      </c>
      <c r="MO26" s="17">
        <f ca="1">+IF(COLUMNS($Q26:MO26)&gt;$E$60,-$F$40*MO$1,-$F$40*MO$1*$E$40)*MO$30</f>
        <v>0</v>
      </c>
      <c r="MP26" s="17">
        <f ca="1">+IF(COLUMNS($Q26:MP26)&gt;$E$60,-$F$40*MP$1,-$F$40*MP$1*$E$40)*MP$30</f>
        <v>0</v>
      </c>
      <c r="MQ26" s="17">
        <f ca="1">+IF(COLUMNS($Q26:MQ26)&gt;$E$60,-$F$40*MQ$1,-$F$40*MQ$1*$E$40)*MQ$30</f>
        <v>0</v>
      </c>
      <c r="MR26" s="17">
        <f ca="1">+IF(COLUMNS($Q26:MR26)&gt;$E$60,-$F$40*MR$1,-$F$40*MR$1*$E$40)*MR$30</f>
        <v>0</v>
      </c>
      <c r="MS26" s="17">
        <f ca="1">+IF(COLUMNS($Q26:MS26)&gt;$E$60,-$F$40*MS$1,-$F$40*MS$1*$E$40)*MS$30</f>
        <v>0</v>
      </c>
      <c r="MT26" s="17">
        <f ca="1">+IF(COLUMNS($Q26:MT26)&gt;$E$60,-$F$40*MT$1,-$F$40*MT$1*$E$40)*MT$30</f>
        <v>0</v>
      </c>
      <c r="MU26" s="17">
        <f ca="1">+IF(COLUMNS($Q26:MU26)&gt;$E$60,-$F$40*MU$1,-$F$40*MU$1*$E$40)*MU$30</f>
        <v>0</v>
      </c>
      <c r="MV26" s="17">
        <f ca="1">+IF(COLUMNS($Q26:MV26)&gt;$E$60,-$F$40*MV$1,-$F$40*MV$1*$E$40)*MV$30</f>
        <v>0</v>
      </c>
      <c r="MW26" s="17">
        <f ca="1">+IF(COLUMNS($Q26:MW26)&gt;$E$60,-$F$40*MW$1,-$F$40*MW$1*$E$40)*MW$30</f>
        <v>0</v>
      </c>
      <c r="MX26" s="17">
        <f ca="1">+IF(COLUMNS($Q26:MX26)&gt;$E$60,-$F$40*MX$1,-$F$40*MX$1*$E$40)*MX$30</f>
        <v>0</v>
      </c>
      <c r="MY26" s="17">
        <f ca="1">+IF(COLUMNS($Q26:MY26)&gt;$E$60,-$F$40*MY$1,-$F$40*MY$1*$E$40)*MY$30</f>
        <v>0</v>
      </c>
      <c r="MZ26" s="17">
        <f ca="1">+IF(COLUMNS($Q26:MZ26)&gt;$E$60,-$F$40*MZ$1,-$F$40*MZ$1*$E$40)*MZ$30</f>
        <v>0</v>
      </c>
      <c r="NA26" s="17">
        <f ca="1">+IF(COLUMNS($Q26:NA26)&gt;$E$60,-$F$40*NA$1,-$F$40*NA$1*$E$40)*NA$30</f>
        <v>0</v>
      </c>
      <c r="NB26" s="17">
        <f ca="1">+IF(COLUMNS($Q26:NB26)&gt;$E$60,-$F$40*NB$1,-$F$40*NB$1*$E$40)*NB$30</f>
        <v>0</v>
      </c>
      <c r="NC26" s="17">
        <f ca="1">+IF(COLUMNS($Q26:NC26)&gt;$E$60,-$F$40*NC$1,-$F$40*NC$1*$E$40)*NC$30</f>
        <v>0</v>
      </c>
      <c r="ND26" s="17">
        <f ca="1">+IF(COLUMNS($Q26:ND26)&gt;$E$60,-$F$40*ND$1,-$F$40*ND$1*$E$40)*ND$30</f>
        <v>0</v>
      </c>
      <c r="NE26" s="17">
        <f ca="1">+IF(COLUMNS($Q26:NE26)&gt;$E$60,-$F$40*NE$1,-$F$40*NE$1*$E$40)*NE$30</f>
        <v>0</v>
      </c>
      <c r="NF26" s="17">
        <f ca="1">+IF(COLUMNS($Q26:NF26)&gt;$E$60,-$F$40*NF$1,-$F$40*NF$1*$E$40)*NF$30</f>
        <v>0</v>
      </c>
      <c r="NG26" s="17">
        <f ca="1">+IF(COLUMNS($Q26:NG26)&gt;$E$60,-$F$40*NG$1,-$F$40*NG$1*$E$40)*NG$30</f>
        <v>0</v>
      </c>
      <c r="NH26" s="17">
        <f ca="1">+IF(COLUMNS($Q26:NH26)&gt;$E$60,-$F$40*NH$1,-$F$40*NH$1*$E$40)*NH$30</f>
        <v>0</v>
      </c>
      <c r="NI26" s="17">
        <f ca="1">+IF(COLUMNS($Q26:NI26)&gt;$E$60,-$F$40*NI$1,-$F$40*NI$1*$E$40)*NI$30</f>
        <v>0</v>
      </c>
      <c r="NJ26" s="17">
        <f ca="1">+IF(COLUMNS($Q26:NJ26)&gt;$E$60,-$F$40*NJ$1,-$F$40*NJ$1*$E$40)*NJ$30</f>
        <v>0</v>
      </c>
      <c r="NK26" s="17">
        <f ca="1">+IF(COLUMNS($Q26:NK26)&gt;$E$60,-$F$40*NK$1,-$F$40*NK$1*$E$40)*NK$30</f>
        <v>0</v>
      </c>
      <c r="NL26" s="17">
        <f ca="1">+IF(COLUMNS($Q26:NL26)&gt;$E$60,-$F$40*NL$1,-$F$40*NL$1*$E$40)*NL$30</f>
        <v>0</v>
      </c>
      <c r="NM26" s="17">
        <f ca="1">+IF(COLUMNS($Q26:NM26)&gt;$E$60,-$F$40*NM$1,-$F$40*NM$1*$E$40)*NM$30</f>
        <v>0</v>
      </c>
      <c r="NN26" s="17">
        <f ca="1">+IF(COLUMNS($Q26:NN26)&gt;$E$60,-$F$40*NN$1,-$F$40*NN$1*$E$40)*NN$30</f>
        <v>0</v>
      </c>
      <c r="NO26" s="17">
        <f ca="1">+IF(COLUMNS($Q26:NO26)&gt;$E$60,-$F$40*NO$1,-$F$40*NO$1*$E$40)*NO$30</f>
        <v>0</v>
      </c>
      <c r="NP26" s="17">
        <f ca="1">+IF(COLUMNS($Q26:NP26)&gt;$E$60,-$F$40*NP$1,-$F$40*NP$1*$E$40)*NP$30</f>
        <v>0</v>
      </c>
      <c r="NQ26" s="17">
        <f ca="1">+IF(COLUMNS($Q26:NQ26)&gt;$E$60,-$F$40*NQ$1,-$F$40*NQ$1*$E$40)*NQ$30</f>
        <v>0</v>
      </c>
      <c r="NR26" s="17">
        <f ca="1">+IF(COLUMNS($Q26:NR26)&gt;$E$60,-$F$40*NR$1,-$F$40*NR$1*$E$40)*NR$30</f>
        <v>0</v>
      </c>
      <c r="NS26" s="17">
        <f ca="1">+IF(COLUMNS($Q26:NS26)&gt;$E$60,-$F$40*NS$1,-$F$40*NS$1*$E$40)*NS$30</f>
        <v>0</v>
      </c>
      <c r="NT26" s="17">
        <f ca="1">+IF(COLUMNS($Q26:NT26)&gt;$E$60,-$F$40*NT$1,-$F$40*NT$1*$E$40)*NT$30</f>
        <v>0</v>
      </c>
      <c r="NU26" s="17">
        <f ca="1">+IF(COLUMNS($Q26:NU26)&gt;$E$60,-$F$40*NU$1,-$F$40*NU$1*$E$40)*NU$30</f>
        <v>0</v>
      </c>
      <c r="NV26" s="17">
        <f ca="1">+IF(COLUMNS($Q26:NV26)&gt;$E$60,-$F$40*NV$1,-$F$40*NV$1*$E$40)*NV$30</f>
        <v>0</v>
      </c>
      <c r="NW26" s="17">
        <f ca="1">+IF(COLUMNS($Q26:NW26)&gt;$E$60,-$F$40*NW$1,-$F$40*NW$1*$E$40)*NW$30</f>
        <v>0</v>
      </c>
      <c r="NX26" s="17">
        <f ca="1">+IF(COLUMNS($Q26:NX26)&gt;$E$60,-$F$40*NX$1,-$F$40*NX$1*$E$40)*NX$30</f>
        <v>0</v>
      </c>
      <c r="NY26" s="17">
        <f ca="1">+IF(COLUMNS($Q26:NY26)&gt;$E$60,-$F$40*NY$1,-$F$40*NY$1*$E$40)*NY$30</f>
        <v>0</v>
      </c>
      <c r="NZ26" s="17">
        <f ca="1">+IF(COLUMNS($Q26:NZ26)&gt;$E$60,-$F$40*NZ$1,-$F$40*NZ$1*$E$40)*NZ$30</f>
        <v>0</v>
      </c>
      <c r="OA26" s="17">
        <f ca="1">+IF(COLUMNS($Q26:OA26)&gt;$E$60,-$F$40*OA$1,-$F$40*OA$1*$E$40)*OA$30</f>
        <v>0</v>
      </c>
      <c r="OB26" s="17">
        <f ca="1">+IF(COLUMNS($Q26:OB26)&gt;$E$60,-$F$40*OB$1,-$F$40*OB$1*$E$40)*OB$30</f>
        <v>0</v>
      </c>
      <c r="OC26" s="17">
        <f ca="1">+IF(COLUMNS($Q26:OC26)&gt;$E$60,-$F$40*OC$1,-$F$40*OC$1*$E$40)*OC$30</f>
        <v>0</v>
      </c>
      <c r="OD26" s="17">
        <f ca="1">+IF(COLUMNS($Q26:OD26)&gt;$E$60,-$F$40*OD$1,-$F$40*OD$1*$E$40)*OD$30</f>
        <v>0</v>
      </c>
      <c r="OE26" s="17">
        <f ca="1">+IF(COLUMNS($Q26:OE26)&gt;$E$60,-$F$40*OE$1,-$F$40*OE$1*$E$40)*OE$30</f>
        <v>0</v>
      </c>
      <c r="OF26" s="17">
        <f ca="1">+IF(COLUMNS($Q26:OF26)&gt;$E$60,-$F$40*OF$1,-$F$40*OF$1*$E$40)*OF$30</f>
        <v>0</v>
      </c>
      <c r="OG26" s="17">
        <f ca="1">+IF(COLUMNS($Q26:OG26)&gt;$E$60,-$F$40*OG$1,-$F$40*OG$1*$E$40)*OG$30</f>
        <v>0</v>
      </c>
      <c r="OH26" s="17">
        <f ca="1">+IF(COLUMNS($Q26:OH26)&gt;$E$60,-$F$40*OH$1,-$F$40*OH$1*$E$40)*OH$30</f>
        <v>0</v>
      </c>
      <c r="OI26" s="17">
        <f ca="1">+IF(COLUMNS($Q26:OI26)&gt;$E$60,-$F$40*OI$1,-$F$40*OI$1*$E$40)*OI$30</f>
        <v>0</v>
      </c>
      <c r="OJ26" s="17">
        <f ca="1">+IF(COLUMNS($Q26:OJ26)&gt;$E$60,-$F$40*OJ$1,-$F$40*OJ$1*$E$40)*OJ$30</f>
        <v>0</v>
      </c>
      <c r="OK26" s="17">
        <f ca="1">+IF(COLUMNS($Q26:OK26)&gt;$E$60,-$F$40*OK$1,-$F$40*OK$1*$E$40)*OK$30</f>
        <v>0</v>
      </c>
      <c r="OL26" s="17">
        <f ca="1">+IF(COLUMNS($Q26:OL26)&gt;$E$60,-$F$40*OL$1,-$F$40*OL$1*$E$40)*OL$30</f>
        <v>0</v>
      </c>
      <c r="OM26" s="17">
        <f ca="1">+IF(COLUMNS($Q26:OM26)&gt;$E$60,-$F$40*OM$1,-$F$40*OM$1*$E$40)*OM$30</f>
        <v>0</v>
      </c>
      <c r="ON26" s="17">
        <f ca="1">+IF(COLUMNS($Q26:ON26)&gt;$E$60,-$F$40*ON$1,-$F$40*ON$1*$E$40)*ON$30</f>
        <v>0</v>
      </c>
      <c r="OO26" s="17">
        <f ca="1">+IF(COLUMNS($Q26:OO26)&gt;$E$60,-$F$40*OO$1,-$F$40*OO$1*$E$40)*OO$30</f>
        <v>0</v>
      </c>
      <c r="OP26" s="17">
        <f ca="1">+IF(COLUMNS($Q26:OP26)&gt;$E$60,-$F$40*OP$1,-$F$40*OP$1*$E$40)*OP$30</f>
        <v>0</v>
      </c>
      <c r="OQ26" s="17">
        <f ca="1">+IF(COLUMNS($Q26:OQ26)&gt;$E$60,-$F$40*OQ$1,-$F$40*OQ$1*$E$40)*OQ$30</f>
        <v>0</v>
      </c>
      <c r="OT26" s="17">
        <f t="shared" ca="1" si="59"/>
        <v>0</v>
      </c>
      <c r="OU26" s="17">
        <f t="shared" ca="1" si="60"/>
        <v>0</v>
      </c>
      <c r="OV26" s="17">
        <f t="shared" ca="1" si="60"/>
        <v>0</v>
      </c>
      <c r="OW26" s="17">
        <f t="shared" ca="1" si="60"/>
        <v>0</v>
      </c>
      <c r="OX26" s="17">
        <f t="shared" ca="1" si="60"/>
        <v>0</v>
      </c>
      <c r="OY26" s="17">
        <f t="shared" ca="1" si="60"/>
        <v>0</v>
      </c>
      <c r="OZ26" s="17">
        <f t="shared" ca="1" si="60"/>
        <v>0</v>
      </c>
      <c r="PA26" s="17">
        <f t="shared" ca="1" si="60"/>
        <v>0</v>
      </c>
      <c r="PB26" s="17">
        <f t="shared" ca="1" si="60"/>
        <v>0</v>
      </c>
      <c r="PC26" s="17">
        <f t="shared" ca="1" si="60"/>
        <v>0</v>
      </c>
      <c r="PD26" s="17">
        <f t="shared" ca="1" si="60"/>
        <v>0</v>
      </c>
      <c r="PE26" s="17">
        <f t="shared" ca="1" si="60"/>
        <v>0</v>
      </c>
      <c r="PF26" s="17">
        <f t="shared" ca="1" si="60"/>
        <v>0</v>
      </c>
      <c r="PG26" s="17">
        <f t="shared" ca="1" si="60"/>
        <v>0</v>
      </c>
      <c r="PH26" s="17">
        <f t="shared" ca="1" si="60"/>
        <v>0</v>
      </c>
      <c r="PI26" s="17">
        <f t="shared" ca="1" si="60"/>
        <v>0</v>
      </c>
      <c r="PJ26" s="17">
        <f t="shared" ca="1" si="60"/>
        <v>0</v>
      </c>
      <c r="PK26" s="17">
        <f t="shared" ca="1" si="60"/>
        <v>0</v>
      </c>
      <c r="PL26" s="17">
        <f t="shared" ca="1" si="60"/>
        <v>0</v>
      </c>
      <c r="PM26" s="17">
        <f t="shared" ca="1" si="60"/>
        <v>0</v>
      </c>
      <c r="PN26" s="17">
        <f t="shared" ca="1" si="60"/>
        <v>0</v>
      </c>
      <c r="PO26" s="17">
        <f t="shared" ca="1" si="60"/>
        <v>0</v>
      </c>
      <c r="PP26" s="17">
        <f t="shared" ca="1" si="60"/>
        <v>0</v>
      </c>
      <c r="PQ26" s="17">
        <f t="shared" ca="1" si="60"/>
        <v>0</v>
      </c>
      <c r="PR26" s="17">
        <f t="shared" ca="1" si="60"/>
        <v>0</v>
      </c>
      <c r="PS26" s="17">
        <f t="shared" ca="1" si="60"/>
        <v>0</v>
      </c>
      <c r="PT26" s="17">
        <f t="shared" ca="1" si="60"/>
        <v>0</v>
      </c>
      <c r="PU26" s="17">
        <f t="shared" ca="1" si="60"/>
        <v>0</v>
      </c>
      <c r="PV26" s="17">
        <f t="shared" ca="1" si="60"/>
        <v>0</v>
      </c>
      <c r="PW26" s="17">
        <f t="shared" ca="1" si="60"/>
        <v>0</v>
      </c>
      <c r="PX26" s="17">
        <f t="shared" ca="1" si="60"/>
        <v>0</v>
      </c>
      <c r="PY26" s="17">
        <f t="shared" ca="1" si="60"/>
        <v>0</v>
      </c>
      <c r="PZ26" s="17">
        <f t="shared" ca="1" si="60"/>
        <v>0</v>
      </c>
      <c r="QA26" s="17">
        <f t="shared" ca="1" si="60"/>
        <v>0</v>
      </c>
    </row>
    <row r="27" spans="2:443" ht="16.5" thickBot="1" x14ac:dyDescent="0.35">
      <c r="B27" s="2" t="s">
        <v>57</v>
      </c>
      <c r="C27" s="3"/>
      <c r="D27" s="10"/>
      <c r="E27" s="3"/>
      <c r="F27" s="3"/>
      <c r="G27" s="3"/>
      <c r="H27" s="10"/>
      <c r="I27" s="3"/>
      <c r="J27" s="3"/>
      <c r="L27" s="14"/>
      <c r="M27" s="15" t="s">
        <v>70</v>
      </c>
      <c r="O27" s="54">
        <f t="shared" ca="1" si="51"/>
        <v>0</v>
      </c>
      <c r="Q27" s="17">
        <f ca="1">IF(COLUMNS($Q26:Q26)&gt;$E$60,-$I$41*$E$41*Q$30/12,-$I$41*Q$1*$E$41*Q$30/12)</f>
        <v>0</v>
      </c>
      <c r="R27" s="17">
        <f t="shared" ref="R27:CC27" ca="1" si="61">-$I$41*R$1*$E$41*R$30/12</f>
        <v>0</v>
      </c>
      <c r="S27" s="17">
        <f t="shared" ca="1" si="61"/>
        <v>0</v>
      </c>
      <c r="T27" s="17">
        <f t="shared" ca="1" si="61"/>
        <v>0</v>
      </c>
      <c r="U27" s="17">
        <f t="shared" ca="1" si="61"/>
        <v>0</v>
      </c>
      <c r="V27" s="17">
        <f t="shared" ca="1" si="61"/>
        <v>0</v>
      </c>
      <c r="W27" s="17">
        <f t="shared" ca="1" si="61"/>
        <v>0</v>
      </c>
      <c r="X27" s="17">
        <f t="shared" ca="1" si="61"/>
        <v>0</v>
      </c>
      <c r="Y27" s="17">
        <f t="shared" ca="1" si="61"/>
        <v>0</v>
      </c>
      <c r="Z27" s="17">
        <f t="shared" ca="1" si="61"/>
        <v>0</v>
      </c>
      <c r="AA27" s="17">
        <f t="shared" ca="1" si="61"/>
        <v>0</v>
      </c>
      <c r="AB27" s="17">
        <f t="shared" ca="1" si="61"/>
        <v>0</v>
      </c>
      <c r="AC27" s="17">
        <f t="shared" ca="1" si="61"/>
        <v>0</v>
      </c>
      <c r="AD27" s="17">
        <f t="shared" ca="1" si="61"/>
        <v>0</v>
      </c>
      <c r="AE27" s="17">
        <f t="shared" ca="1" si="61"/>
        <v>0</v>
      </c>
      <c r="AF27" s="17">
        <f t="shared" ca="1" si="61"/>
        <v>0</v>
      </c>
      <c r="AG27" s="17">
        <f t="shared" ca="1" si="61"/>
        <v>0</v>
      </c>
      <c r="AH27" s="17">
        <f t="shared" ca="1" si="61"/>
        <v>0</v>
      </c>
      <c r="AI27" s="17">
        <f t="shared" ca="1" si="61"/>
        <v>0</v>
      </c>
      <c r="AJ27" s="17">
        <f t="shared" ca="1" si="61"/>
        <v>0</v>
      </c>
      <c r="AK27" s="17">
        <f t="shared" ca="1" si="61"/>
        <v>0</v>
      </c>
      <c r="AL27" s="17">
        <f t="shared" ca="1" si="61"/>
        <v>0</v>
      </c>
      <c r="AM27" s="17">
        <f t="shared" ca="1" si="61"/>
        <v>0</v>
      </c>
      <c r="AN27" s="17">
        <f t="shared" ca="1" si="61"/>
        <v>0</v>
      </c>
      <c r="AO27" s="17">
        <f t="shared" ca="1" si="61"/>
        <v>0</v>
      </c>
      <c r="AP27" s="17">
        <f t="shared" ca="1" si="61"/>
        <v>0</v>
      </c>
      <c r="AQ27" s="17">
        <f t="shared" ca="1" si="61"/>
        <v>0</v>
      </c>
      <c r="AR27" s="17">
        <f t="shared" ca="1" si="61"/>
        <v>0</v>
      </c>
      <c r="AS27" s="17">
        <f t="shared" ca="1" si="61"/>
        <v>0</v>
      </c>
      <c r="AT27" s="17">
        <f t="shared" ca="1" si="61"/>
        <v>0</v>
      </c>
      <c r="AU27" s="17">
        <f t="shared" ca="1" si="61"/>
        <v>0</v>
      </c>
      <c r="AV27" s="17">
        <f t="shared" ca="1" si="61"/>
        <v>0</v>
      </c>
      <c r="AW27" s="17">
        <f t="shared" ca="1" si="61"/>
        <v>0</v>
      </c>
      <c r="AX27" s="17">
        <f t="shared" ca="1" si="61"/>
        <v>0</v>
      </c>
      <c r="AY27" s="17">
        <f t="shared" ca="1" si="61"/>
        <v>0</v>
      </c>
      <c r="AZ27" s="17">
        <f t="shared" ca="1" si="61"/>
        <v>0</v>
      </c>
      <c r="BA27" s="17">
        <f t="shared" ca="1" si="61"/>
        <v>0</v>
      </c>
      <c r="BB27" s="17">
        <f t="shared" ca="1" si="61"/>
        <v>0</v>
      </c>
      <c r="BC27" s="17">
        <f t="shared" ca="1" si="61"/>
        <v>0</v>
      </c>
      <c r="BD27" s="17">
        <f t="shared" ca="1" si="61"/>
        <v>0</v>
      </c>
      <c r="BE27" s="17">
        <f t="shared" ca="1" si="61"/>
        <v>0</v>
      </c>
      <c r="BF27" s="17">
        <f t="shared" ca="1" si="61"/>
        <v>0</v>
      </c>
      <c r="BG27" s="17">
        <f t="shared" ca="1" si="61"/>
        <v>0</v>
      </c>
      <c r="BH27" s="17">
        <f t="shared" ca="1" si="61"/>
        <v>0</v>
      </c>
      <c r="BI27" s="17">
        <f t="shared" ca="1" si="61"/>
        <v>0</v>
      </c>
      <c r="BJ27" s="17">
        <f t="shared" ca="1" si="61"/>
        <v>0</v>
      </c>
      <c r="BK27" s="17">
        <f t="shared" ca="1" si="61"/>
        <v>0</v>
      </c>
      <c r="BL27" s="17">
        <f t="shared" ca="1" si="61"/>
        <v>0</v>
      </c>
      <c r="BM27" s="17">
        <f t="shared" ca="1" si="61"/>
        <v>0</v>
      </c>
      <c r="BN27" s="17">
        <f t="shared" ca="1" si="61"/>
        <v>0</v>
      </c>
      <c r="BO27" s="17">
        <f t="shared" ca="1" si="61"/>
        <v>0</v>
      </c>
      <c r="BP27" s="17">
        <f t="shared" ca="1" si="61"/>
        <v>0</v>
      </c>
      <c r="BQ27" s="17">
        <f t="shared" ca="1" si="61"/>
        <v>0</v>
      </c>
      <c r="BR27" s="17">
        <f t="shared" ca="1" si="61"/>
        <v>0</v>
      </c>
      <c r="BS27" s="17">
        <f t="shared" ca="1" si="61"/>
        <v>0</v>
      </c>
      <c r="BT27" s="17">
        <f t="shared" ca="1" si="61"/>
        <v>0</v>
      </c>
      <c r="BU27" s="17">
        <f t="shared" ca="1" si="61"/>
        <v>0</v>
      </c>
      <c r="BV27" s="17">
        <f t="shared" ca="1" si="61"/>
        <v>0</v>
      </c>
      <c r="BW27" s="17">
        <f t="shared" ca="1" si="61"/>
        <v>0</v>
      </c>
      <c r="BX27" s="17">
        <f t="shared" ca="1" si="61"/>
        <v>0</v>
      </c>
      <c r="BY27" s="17">
        <f t="shared" ca="1" si="61"/>
        <v>0</v>
      </c>
      <c r="BZ27" s="17">
        <f t="shared" ca="1" si="61"/>
        <v>0</v>
      </c>
      <c r="CA27" s="17">
        <f t="shared" ca="1" si="61"/>
        <v>0</v>
      </c>
      <c r="CB27" s="17">
        <f t="shared" ca="1" si="61"/>
        <v>0</v>
      </c>
      <c r="CC27" s="17">
        <f t="shared" ca="1" si="61"/>
        <v>0</v>
      </c>
      <c r="CD27" s="17">
        <f t="shared" ref="CD27:EO27" ca="1" si="62">-$I$41*CD$1*$E$41*CD$30/12</f>
        <v>0</v>
      </c>
      <c r="CE27" s="17">
        <f t="shared" ca="1" si="62"/>
        <v>0</v>
      </c>
      <c r="CF27" s="17">
        <f t="shared" ca="1" si="62"/>
        <v>0</v>
      </c>
      <c r="CG27" s="17">
        <f t="shared" ca="1" si="62"/>
        <v>0</v>
      </c>
      <c r="CH27" s="17">
        <f t="shared" ca="1" si="62"/>
        <v>0</v>
      </c>
      <c r="CI27" s="17">
        <f t="shared" ca="1" si="62"/>
        <v>0</v>
      </c>
      <c r="CJ27" s="17">
        <f t="shared" ca="1" si="62"/>
        <v>0</v>
      </c>
      <c r="CK27" s="17">
        <f t="shared" ca="1" si="62"/>
        <v>0</v>
      </c>
      <c r="CL27" s="17">
        <f t="shared" ca="1" si="62"/>
        <v>0</v>
      </c>
      <c r="CM27" s="17">
        <f t="shared" ca="1" si="62"/>
        <v>0</v>
      </c>
      <c r="CN27" s="17">
        <f t="shared" ca="1" si="62"/>
        <v>0</v>
      </c>
      <c r="CO27" s="17">
        <f t="shared" ca="1" si="62"/>
        <v>0</v>
      </c>
      <c r="CP27" s="17">
        <f t="shared" ca="1" si="62"/>
        <v>0</v>
      </c>
      <c r="CQ27" s="17">
        <f t="shared" ca="1" si="62"/>
        <v>0</v>
      </c>
      <c r="CR27" s="17">
        <f t="shared" ca="1" si="62"/>
        <v>0</v>
      </c>
      <c r="CS27" s="17">
        <f t="shared" ca="1" si="62"/>
        <v>0</v>
      </c>
      <c r="CT27" s="17">
        <f t="shared" ca="1" si="62"/>
        <v>0</v>
      </c>
      <c r="CU27" s="17">
        <f t="shared" ca="1" si="62"/>
        <v>0</v>
      </c>
      <c r="CV27" s="17">
        <f t="shared" ca="1" si="62"/>
        <v>0</v>
      </c>
      <c r="CW27" s="17">
        <f t="shared" ca="1" si="62"/>
        <v>0</v>
      </c>
      <c r="CX27" s="17">
        <f t="shared" ca="1" si="62"/>
        <v>0</v>
      </c>
      <c r="CY27" s="17">
        <f t="shared" ca="1" si="62"/>
        <v>0</v>
      </c>
      <c r="CZ27" s="17">
        <f t="shared" ca="1" si="62"/>
        <v>0</v>
      </c>
      <c r="DA27" s="17">
        <f t="shared" ca="1" si="62"/>
        <v>0</v>
      </c>
      <c r="DB27" s="17">
        <f t="shared" ca="1" si="62"/>
        <v>0</v>
      </c>
      <c r="DC27" s="17">
        <f t="shared" ca="1" si="62"/>
        <v>0</v>
      </c>
      <c r="DD27" s="17">
        <f t="shared" ca="1" si="62"/>
        <v>0</v>
      </c>
      <c r="DE27" s="17">
        <f t="shared" ca="1" si="62"/>
        <v>0</v>
      </c>
      <c r="DF27" s="17">
        <f t="shared" ca="1" si="62"/>
        <v>0</v>
      </c>
      <c r="DG27" s="17">
        <f t="shared" ca="1" si="62"/>
        <v>0</v>
      </c>
      <c r="DH27" s="17">
        <f t="shared" ca="1" si="62"/>
        <v>0</v>
      </c>
      <c r="DI27" s="17">
        <f t="shared" ca="1" si="62"/>
        <v>0</v>
      </c>
      <c r="DJ27" s="17">
        <f t="shared" ca="1" si="62"/>
        <v>0</v>
      </c>
      <c r="DK27" s="17">
        <f t="shared" ca="1" si="62"/>
        <v>0</v>
      </c>
      <c r="DL27" s="17">
        <f t="shared" ca="1" si="62"/>
        <v>0</v>
      </c>
      <c r="DM27" s="17">
        <f t="shared" ca="1" si="62"/>
        <v>0</v>
      </c>
      <c r="DN27" s="17">
        <f t="shared" ca="1" si="62"/>
        <v>0</v>
      </c>
      <c r="DO27" s="17">
        <f t="shared" ca="1" si="62"/>
        <v>0</v>
      </c>
      <c r="DP27" s="17">
        <f t="shared" ca="1" si="62"/>
        <v>0</v>
      </c>
      <c r="DQ27" s="17">
        <f t="shared" ca="1" si="62"/>
        <v>0</v>
      </c>
      <c r="DR27" s="17">
        <f t="shared" ca="1" si="62"/>
        <v>0</v>
      </c>
      <c r="DS27" s="17">
        <f t="shared" ca="1" si="62"/>
        <v>0</v>
      </c>
      <c r="DT27" s="17">
        <f t="shared" ca="1" si="62"/>
        <v>0</v>
      </c>
      <c r="DU27" s="17">
        <f t="shared" ca="1" si="62"/>
        <v>0</v>
      </c>
      <c r="DV27" s="17">
        <f t="shared" ca="1" si="62"/>
        <v>0</v>
      </c>
      <c r="DW27" s="17">
        <f t="shared" ca="1" si="62"/>
        <v>0</v>
      </c>
      <c r="DX27" s="17">
        <f t="shared" ca="1" si="62"/>
        <v>0</v>
      </c>
      <c r="DY27" s="17">
        <f t="shared" ca="1" si="62"/>
        <v>0</v>
      </c>
      <c r="DZ27" s="17">
        <f t="shared" ca="1" si="62"/>
        <v>0</v>
      </c>
      <c r="EA27" s="17">
        <f t="shared" ca="1" si="62"/>
        <v>0</v>
      </c>
      <c r="EB27" s="17">
        <f t="shared" ca="1" si="62"/>
        <v>0</v>
      </c>
      <c r="EC27" s="17">
        <f t="shared" ca="1" si="62"/>
        <v>0</v>
      </c>
      <c r="ED27" s="17">
        <f t="shared" ca="1" si="62"/>
        <v>0</v>
      </c>
      <c r="EE27" s="17">
        <f t="shared" ca="1" si="62"/>
        <v>0</v>
      </c>
      <c r="EF27" s="17">
        <f t="shared" ca="1" si="62"/>
        <v>0</v>
      </c>
      <c r="EG27" s="17">
        <f t="shared" ca="1" si="62"/>
        <v>0</v>
      </c>
      <c r="EH27" s="17">
        <f t="shared" ca="1" si="62"/>
        <v>0</v>
      </c>
      <c r="EI27" s="17">
        <f t="shared" ca="1" si="62"/>
        <v>0</v>
      </c>
      <c r="EJ27" s="17">
        <f t="shared" ca="1" si="62"/>
        <v>0</v>
      </c>
      <c r="EK27" s="17">
        <f t="shared" ca="1" si="62"/>
        <v>0</v>
      </c>
      <c r="EL27" s="17">
        <f t="shared" ca="1" si="62"/>
        <v>0</v>
      </c>
      <c r="EM27" s="17">
        <f t="shared" ca="1" si="62"/>
        <v>0</v>
      </c>
      <c r="EN27" s="17">
        <f t="shared" ca="1" si="62"/>
        <v>0</v>
      </c>
      <c r="EO27" s="17">
        <f t="shared" ca="1" si="62"/>
        <v>0</v>
      </c>
      <c r="EP27" s="17">
        <f t="shared" ref="EP27:HA27" ca="1" si="63">-$I$41*EP$1*$E$41*EP$30/12</f>
        <v>0</v>
      </c>
      <c r="EQ27" s="17">
        <f t="shared" ca="1" si="63"/>
        <v>0</v>
      </c>
      <c r="ER27" s="17">
        <f t="shared" ca="1" si="63"/>
        <v>0</v>
      </c>
      <c r="ES27" s="17">
        <f t="shared" ca="1" si="63"/>
        <v>0</v>
      </c>
      <c r="ET27" s="17">
        <f t="shared" ca="1" si="63"/>
        <v>0</v>
      </c>
      <c r="EU27" s="17">
        <f t="shared" ca="1" si="63"/>
        <v>0</v>
      </c>
      <c r="EV27" s="17">
        <f t="shared" ca="1" si="63"/>
        <v>0</v>
      </c>
      <c r="EW27" s="17">
        <f t="shared" ca="1" si="63"/>
        <v>0</v>
      </c>
      <c r="EX27" s="17">
        <f t="shared" ca="1" si="63"/>
        <v>0</v>
      </c>
      <c r="EY27" s="17">
        <f t="shared" ca="1" si="63"/>
        <v>0</v>
      </c>
      <c r="EZ27" s="17">
        <f t="shared" ca="1" si="63"/>
        <v>0</v>
      </c>
      <c r="FA27" s="17">
        <f t="shared" ca="1" si="63"/>
        <v>0</v>
      </c>
      <c r="FB27" s="17">
        <f t="shared" ca="1" si="63"/>
        <v>0</v>
      </c>
      <c r="FC27" s="17">
        <f t="shared" ca="1" si="63"/>
        <v>0</v>
      </c>
      <c r="FD27" s="17">
        <f t="shared" ca="1" si="63"/>
        <v>0</v>
      </c>
      <c r="FE27" s="17">
        <f t="shared" ca="1" si="63"/>
        <v>0</v>
      </c>
      <c r="FF27" s="17">
        <f t="shared" ca="1" si="63"/>
        <v>0</v>
      </c>
      <c r="FG27" s="17">
        <f t="shared" ca="1" si="63"/>
        <v>0</v>
      </c>
      <c r="FH27" s="17">
        <f t="shared" ca="1" si="63"/>
        <v>0</v>
      </c>
      <c r="FI27" s="17">
        <f t="shared" ca="1" si="63"/>
        <v>0</v>
      </c>
      <c r="FJ27" s="17">
        <f t="shared" ca="1" si="63"/>
        <v>0</v>
      </c>
      <c r="FK27" s="17">
        <f t="shared" ca="1" si="63"/>
        <v>0</v>
      </c>
      <c r="FL27" s="17">
        <f t="shared" ca="1" si="63"/>
        <v>0</v>
      </c>
      <c r="FM27" s="17">
        <f t="shared" ca="1" si="63"/>
        <v>0</v>
      </c>
      <c r="FN27" s="17">
        <f t="shared" ca="1" si="63"/>
        <v>0</v>
      </c>
      <c r="FO27" s="17">
        <f t="shared" ca="1" si="63"/>
        <v>0</v>
      </c>
      <c r="FP27" s="17">
        <f t="shared" ca="1" si="63"/>
        <v>0</v>
      </c>
      <c r="FQ27" s="17">
        <f t="shared" ca="1" si="63"/>
        <v>0</v>
      </c>
      <c r="FR27" s="17">
        <f t="shared" ca="1" si="63"/>
        <v>0</v>
      </c>
      <c r="FS27" s="17">
        <f t="shared" ca="1" si="63"/>
        <v>0</v>
      </c>
      <c r="FT27" s="17">
        <f t="shared" ca="1" si="63"/>
        <v>0</v>
      </c>
      <c r="FU27" s="17">
        <f t="shared" ca="1" si="63"/>
        <v>0</v>
      </c>
      <c r="FV27" s="17">
        <f t="shared" ca="1" si="63"/>
        <v>0</v>
      </c>
      <c r="FW27" s="17">
        <f t="shared" ca="1" si="63"/>
        <v>0</v>
      </c>
      <c r="FX27" s="17">
        <f t="shared" ca="1" si="63"/>
        <v>0</v>
      </c>
      <c r="FY27" s="17">
        <f t="shared" ca="1" si="63"/>
        <v>0</v>
      </c>
      <c r="FZ27" s="17">
        <f t="shared" ca="1" si="63"/>
        <v>0</v>
      </c>
      <c r="GA27" s="17">
        <f t="shared" ca="1" si="63"/>
        <v>0</v>
      </c>
      <c r="GB27" s="17">
        <f t="shared" ca="1" si="63"/>
        <v>0</v>
      </c>
      <c r="GC27" s="17">
        <f t="shared" ca="1" si="63"/>
        <v>0</v>
      </c>
      <c r="GD27" s="17">
        <f t="shared" ca="1" si="63"/>
        <v>0</v>
      </c>
      <c r="GE27" s="17">
        <f t="shared" ca="1" si="63"/>
        <v>0</v>
      </c>
      <c r="GF27" s="17">
        <f t="shared" ca="1" si="63"/>
        <v>0</v>
      </c>
      <c r="GG27" s="17">
        <f t="shared" ca="1" si="63"/>
        <v>0</v>
      </c>
      <c r="GH27" s="17">
        <f t="shared" ca="1" si="63"/>
        <v>0</v>
      </c>
      <c r="GI27" s="17">
        <f t="shared" ca="1" si="63"/>
        <v>0</v>
      </c>
      <c r="GJ27" s="17">
        <f t="shared" ca="1" si="63"/>
        <v>0</v>
      </c>
      <c r="GK27" s="17">
        <f t="shared" ca="1" si="63"/>
        <v>0</v>
      </c>
      <c r="GL27" s="17">
        <f t="shared" ca="1" si="63"/>
        <v>0</v>
      </c>
      <c r="GM27" s="17">
        <f t="shared" ca="1" si="63"/>
        <v>0</v>
      </c>
      <c r="GN27" s="17">
        <f t="shared" ca="1" si="63"/>
        <v>0</v>
      </c>
      <c r="GO27" s="17">
        <f t="shared" ca="1" si="63"/>
        <v>0</v>
      </c>
      <c r="GP27" s="17">
        <f t="shared" ca="1" si="63"/>
        <v>0</v>
      </c>
      <c r="GQ27" s="17">
        <f t="shared" ca="1" si="63"/>
        <v>0</v>
      </c>
      <c r="GR27" s="17">
        <f t="shared" ca="1" si="63"/>
        <v>0</v>
      </c>
      <c r="GS27" s="17">
        <f t="shared" ca="1" si="63"/>
        <v>0</v>
      </c>
      <c r="GT27" s="17">
        <f t="shared" ca="1" si="63"/>
        <v>0</v>
      </c>
      <c r="GU27" s="17">
        <f t="shared" ca="1" si="63"/>
        <v>0</v>
      </c>
      <c r="GV27" s="17">
        <f t="shared" ca="1" si="63"/>
        <v>0</v>
      </c>
      <c r="GW27" s="17">
        <f t="shared" ca="1" si="63"/>
        <v>0</v>
      </c>
      <c r="GX27" s="17">
        <f t="shared" ca="1" si="63"/>
        <v>0</v>
      </c>
      <c r="GY27" s="17">
        <f t="shared" ca="1" si="63"/>
        <v>0</v>
      </c>
      <c r="GZ27" s="17">
        <f t="shared" ca="1" si="63"/>
        <v>0</v>
      </c>
      <c r="HA27" s="17">
        <f t="shared" ca="1" si="63"/>
        <v>0</v>
      </c>
      <c r="HB27" s="17">
        <f t="shared" ref="HB27:JM27" ca="1" si="64">-$I$41*HB$1*$E$41*HB$30/12</f>
        <v>0</v>
      </c>
      <c r="HC27" s="17">
        <f t="shared" ca="1" si="64"/>
        <v>0</v>
      </c>
      <c r="HD27" s="17">
        <f t="shared" ca="1" si="64"/>
        <v>0</v>
      </c>
      <c r="HE27" s="17">
        <f t="shared" ca="1" si="64"/>
        <v>0</v>
      </c>
      <c r="HF27" s="17">
        <f t="shared" ca="1" si="64"/>
        <v>0</v>
      </c>
      <c r="HG27" s="17">
        <f t="shared" ca="1" si="64"/>
        <v>0</v>
      </c>
      <c r="HH27" s="17">
        <f t="shared" ca="1" si="64"/>
        <v>0</v>
      </c>
      <c r="HI27" s="17">
        <f t="shared" ca="1" si="64"/>
        <v>0</v>
      </c>
      <c r="HJ27" s="17">
        <f t="shared" ca="1" si="64"/>
        <v>0</v>
      </c>
      <c r="HK27" s="17">
        <f t="shared" ca="1" si="64"/>
        <v>0</v>
      </c>
      <c r="HL27" s="17">
        <f t="shared" ca="1" si="64"/>
        <v>0</v>
      </c>
      <c r="HM27" s="17">
        <f t="shared" ca="1" si="64"/>
        <v>0</v>
      </c>
      <c r="HN27" s="17">
        <f t="shared" ca="1" si="64"/>
        <v>0</v>
      </c>
      <c r="HO27" s="17">
        <f t="shared" ca="1" si="64"/>
        <v>0</v>
      </c>
      <c r="HP27" s="17">
        <f t="shared" ca="1" si="64"/>
        <v>0</v>
      </c>
      <c r="HQ27" s="17">
        <f t="shared" ca="1" si="64"/>
        <v>0</v>
      </c>
      <c r="HR27" s="17">
        <f t="shared" ca="1" si="64"/>
        <v>0</v>
      </c>
      <c r="HS27" s="17">
        <f t="shared" ca="1" si="64"/>
        <v>0</v>
      </c>
      <c r="HT27" s="17">
        <f t="shared" ca="1" si="64"/>
        <v>0</v>
      </c>
      <c r="HU27" s="17">
        <f t="shared" ca="1" si="64"/>
        <v>0</v>
      </c>
      <c r="HV27" s="17">
        <f t="shared" ca="1" si="64"/>
        <v>0</v>
      </c>
      <c r="HW27" s="17">
        <f t="shared" ca="1" si="64"/>
        <v>0</v>
      </c>
      <c r="HX27" s="17">
        <f t="shared" ca="1" si="64"/>
        <v>0</v>
      </c>
      <c r="HY27" s="17">
        <f t="shared" ca="1" si="64"/>
        <v>0</v>
      </c>
      <c r="HZ27" s="17">
        <f t="shared" ca="1" si="64"/>
        <v>0</v>
      </c>
      <c r="IA27" s="17">
        <f t="shared" ca="1" si="64"/>
        <v>0</v>
      </c>
      <c r="IB27" s="17">
        <f t="shared" ca="1" si="64"/>
        <v>0</v>
      </c>
      <c r="IC27" s="17">
        <f t="shared" ca="1" si="64"/>
        <v>0</v>
      </c>
      <c r="ID27" s="17">
        <f t="shared" ca="1" si="64"/>
        <v>0</v>
      </c>
      <c r="IE27" s="17">
        <f t="shared" ca="1" si="64"/>
        <v>0</v>
      </c>
      <c r="IF27" s="17">
        <f t="shared" ca="1" si="64"/>
        <v>0</v>
      </c>
      <c r="IG27" s="17">
        <f t="shared" ca="1" si="64"/>
        <v>0</v>
      </c>
      <c r="IH27" s="17">
        <f t="shared" ca="1" si="64"/>
        <v>0</v>
      </c>
      <c r="II27" s="17">
        <f t="shared" ca="1" si="64"/>
        <v>0</v>
      </c>
      <c r="IJ27" s="17">
        <f t="shared" ca="1" si="64"/>
        <v>0</v>
      </c>
      <c r="IK27" s="17">
        <f t="shared" ca="1" si="64"/>
        <v>0</v>
      </c>
      <c r="IL27" s="17">
        <f t="shared" ca="1" si="64"/>
        <v>0</v>
      </c>
      <c r="IM27" s="17">
        <f t="shared" ca="1" si="64"/>
        <v>0</v>
      </c>
      <c r="IN27" s="17">
        <f t="shared" ca="1" si="64"/>
        <v>0</v>
      </c>
      <c r="IO27" s="17">
        <f t="shared" ca="1" si="64"/>
        <v>0</v>
      </c>
      <c r="IP27" s="17">
        <f t="shared" ca="1" si="64"/>
        <v>0</v>
      </c>
      <c r="IQ27" s="17">
        <f t="shared" ca="1" si="64"/>
        <v>0</v>
      </c>
      <c r="IR27" s="17">
        <f t="shared" ca="1" si="64"/>
        <v>0</v>
      </c>
      <c r="IS27" s="17">
        <f t="shared" ca="1" si="64"/>
        <v>0</v>
      </c>
      <c r="IT27" s="17">
        <f t="shared" ca="1" si="64"/>
        <v>0</v>
      </c>
      <c r="IU27" s="17">
        <f t="shared" ca="1" si="64"/>
        <v>0</v>
      </c>
      <c r="IV27" s="17">
        <f t="shared" ca="1" si="64"/>
        <v>0</v>
      </c>
      <c r="IW27" s="17">
        <f t="shared" ca="1" si="64"/>
        <v>0</v>
      </c>
      <c r="IX27" s="17">
        <f t="shared" ca="1" si="64"/>
        <v>0</v>
      </c>
      <c r="IY27" s="17">
        <f t="shared" ca="1" si="64"/>
        <v>0</v>
      </c>
      <c r="IZ27" s="17">
        <f t="shared" ca="1" si="64"/>
        <v>0</v>
      </c>
      <c r="JA27" s="17">
        <f t="shared" ca="1" si="64"/>
        <v>0</v>
      </c>
      <c r="JB27" s="17">
        <f t="shared" ca="1" si="64"/>
        <v>0</v>
      </c>
      <c r="JC27" s="17">
        <f t="shared" ca="1" si="64"/>
        <v>0</v>
      </c>
      <c r="JD27" s="17">
        <f t="shared" ca="1" si="64"/>
        <v>0</v>
      </c>
      <c r="JE27" s="17">
        <f t="shared" ca="1" si="64"/>
        <v>0</v>
      </c>
      <c r="JF27" s="17">
        <f t="shared" ca="1" si="64"/>
        <v>0</v>
      </c>
      <c r="JG27" s="17">
        <f t="shared" ca="1" si="64"/>
        <v>0</v>
      </c>
      <c r="JH27" s="17">
        <f t="shared" ca="1" si="64"/>
        <v>0</v>
      </c>
      <c r="JI27" s="17">
        <f t="shared" ca="1" si="64"/>
        <v>0</v>
      </c>
      <c r="JJ27" s="17">
        <f t="shared" ca="1" si="64"/>
        <v>0</v>
      </c>
      <c r="JK27" s="17">
        <f t="shared" ca="1" si="64"/>
        <v>0</v>
      </c>
      <c r="JL27" s="17">
        <f t="shared" ca="1" si="64"/>
        <v>0</v>
      </c>
      <c r="JM27" s="17">
        <f t="shared" ca="1" si="64"/>
        <v>0</v>
      </c>
      <c r="JN27" s="17">
        <f t="shared" ref="JN27:LY27" ca="1" si="65">-$I$41*JN$1*$E$41*JN$30/12</f>
        <v>0</v>
      </c>
      <c r="JO27" s="17">
        <f t="shared" ca="1" si="65"/>
        <v>0</v>
      </c>
      <c r="JP27" s="17">
        <f t="shared" ca="1" si="65"/>
        <v>0</v>
      </c>
      <c r="JQ27" s="17">
        <f t="shared" ca="1" si="65"/>
        <v>0</v>
      </c>
      <c r="JR27" s="17">
        <f t="shared" ca="1" si="65"/>
        <v>0</v>
      </c>
      <c r="JS27" s="17">
        <f t="shared" ca="1" si="65"/>
        <v>0</v>
      </c>
      <c r="JT27" s="17">
        <f t="shared" ca="1" si="65"/>
        <v>0</v>
      </c>
      <c r="JU27" s="17">
        <f t="shared" ca="1" si="65"/>
        <v>0</v>
      </c>
      <c r="JV27" s="17">
        <f t="shared" ca="1" si="65"/>
        <v>0</v>
      </c>
      <c r="JW27" s="17">
        <f t="shared" ca="1" si="65"/>
        <v>0</v>
      </c>
      <c r="JX27" s="17">
        <f t="shared" ca="1" si="65"/>
        <v>0</v>
      </c>
      <c r="JY27" s="17">
        <f t="shared" ca="1" si="65"/>
        <v>0</v>
      </c>
      <c r="JZ27" s="17">
        <f t="shared" ca="1" si="65"/>
        <v>0</v>
      </c>
      <c r="KA27" s="17">
        <f t="shared" ca="1" si="65"/>
        <v>0</v>
      </c>
      <c r="KB27" s="17">
        <f t="shared" ca="1" si="65"/>
        <v>0</v>
      </c>
      <c r="KC27" s="17">
        <f t="shared" ca="1" si="65"/>
        <v>0</v>
      </c>
      <c r="KD27" s="17">
        <f t="shared" ca="1" si="65"/>
        <v>0</v>
      </c>
      <c r="KE27" s="17">
        <f t="shared" ca="1" si="65"/>
        <v>0</v>
      </c>
      <c r="KF27" s="17">
        <f t="shared" ca="1" si="65"/>
        <v>0</v>
      </c>
      <c r="KG27" s="17">
        <f t="shared" ca="1" si="65"/>
        <v>0</v>
      </c>
      <c r="KH27" s="17">
        <f t="shared" ca="1" si="65"/>
        <v>0</v>
      </c>
      <c r="KI27" s="17">
        <f t="shared" ca="1" si="65"/>
        <v>0</v>
      </c>
      <c r="KJ27" s="17">
        <f t="shared" ca="1" si="65"/>
        <v>0</v>
      </c>
      <c r="KK27" s="17">
        <f t="shared" ca="1" si="65"/>
        <v>0</v>
      </c>
      <c r="KL27" s="17">
        <f t="shared" ca="1" si="65"/>
        <v>0</v>
      </c>
      <c r="KM27" s="17">
        <f t="shared" ca="1" si="65"/>
        <v>0</v>
      </c>
      <c r="KN27" s="17">
        <f t="shared" ca="1" si="65"/>
        <v>0</v>
      </c>
      <c r="KO27" s="17">
        <f t="shared" ca="1" si="65"/>
        <v>0</v>
      </c>
      <c r="KP27" s="17">
        <f t="shared" ca="1" si="65"/>
        <v>0</v>
      </c>
      <c r="KQ27" s="17">
        <f t="shared" ca="1" si="65"/>
        <v>0</v>
      </c>
      <c r="KR27" s="17">
        <f t="shared" ca="1" si="65"/>
        <v>0</v>
      </c>
      <c r="KS27" s="17">
        <f t="shared" ca="1" si="65"/>
        <v>0</v>
      </c>
      <c r="KT27" s="17">
        <f t="shared" ca="1" si="65"/>
        <v>0</v>
      </c>
      <c r="KU27" s="17">
        <f t="shared" ca="1" si="65"/>
        <v>0</v>
      </c>
      <c r="KV27" s="17">
        <f t="shared" ca="1" si="65"/>
        <v>0</v>
      </c>
      <c r="KW27" s="17">
        <f t="shared" ca="1" si="65"/>
        <v>0</v>
      </c>
      <c r="KX27" s="17">
        <f t="shared" ca="1" si="65"/>
        <v>0</v>
      </c>
      <c r="KY27" s="17">
        <f t="shared" ca="1" si="65"/>
        <v>0</v>
      </c>
      <c r="KZ27" s="17">
        <f t="shared" ca="1" si="65"/>
        <v>0</v>
      </c>
      <c r="LA27" s="17">
        <f t="shared" ca="1" si="65"/>
        <v>0</v>
      </c>
      <c r="LB27" s="17">
        <f t="shared" ca="1" si="65"/>
        <v>0</v>
      </c>
      <c r="LC27" s="17">
        <f t="shared" ca="1" si="65"/>
        <v>0</v>
      </c>
      <c r="LD27" s="17">
        <f t="shared" ca="1" si="65"/>
        <v>0</v>
      </c>
      <c r="LE27" s="17">
        <f t="shared" ca="1" si="65"/>
        <v>0</v>
      </c>
      <c r="LF27" s="17">
        <f t="shared" ca="1" si="65"/>
        <v>0</v>
      </c>
      <c r="LG27" s="17">
        <f t="shared" ca="1" si="65"/>
        <v>0</v>
      </c>
      <c r="LH27" s="17">
        <f t="shared" ca="1" si="65"/>
        <v>0</v>
      </c>
      <c r="LI27" s="17">
        <f t="shared" ca="1" si="65"/>
        <v>0</v>
      </c>
      <c r="LJ27" s="17">
        <f t="shared" ca="1" si="65"/>
        <v>0</v>
      </c>
      <c r="LK27" s="17">
        <f t="shared" ca="1" si="65"/>
        <v>0</v>
      </c>
      <c r="LL27" s="17">
        <f t="shared" ca="1" si="65"/>
        <v>0</v>
      </c>
      <c r="LM27" s="17">
        <f t="shared" ca="1" si="65"/>
        <v>0</v>
      </c>
      <c r="LN27" s="17">
        <f t="shared" ca="1" si="65"/>
        <v>0</v>
      </c>
      <c r="LO27" s="17">
        <f t="shared" ca="1" si="65"/>
        <v>0</v>
      </c>
      <c r="LP27" s="17">
        <f t="shared" ca="1" si="65"/>
        <v>0</v>
      </c>
      <c r="LQ27" s="17">
        <f t="shared" ca="1" si="65"/>
        <v>0</v>
      </c>
      <c r="LR27" s="17">
        <f t="shared" ca="1" si="65"/>
        <v>0</v>
      </c>
      <c r="LS27" s="17">
        <f t="shared" ca="1" si="65"/>
        <v>0</v>
      </c>
      <c r="LT27" s="17">
        <f t="shared" ca="1" si="65"/>
        <v>0</v>
      </c>
      <c r="LU27" s="17">
        <f t="shared" ca="1" si="65"/>
        <v>0</v>
      </c>
      <c r="LV27" s="17">
        <f t="shared" ca="1" si="65"/>
        <v>0</v>
      </c>
      <c r="LW27" s="17">
        <f t="shared" ca="1" si="65"/>
        <v>0</v>
      </c>
      <c r="LX27" s="17">
        <f t="shared" ca="1" si="65"/>
        <v>0</v>
      </c>
      <c r="LY27" s="17">
        <f t="shared" ca="1" si="65"/>
        <v>0</v>
      </c>
      <c r="LZ27" s="17">
        <f t="shared" ref="LZ27:OK27" ca="1" si="66">-$I$41*LZ$1*$E$41*LZ$30/12</f>
        <v>0</v>
      </c>
      <c r="MA27" s="17">
        <f t="shared" ca="1" si="66"/>
        <v>0</v>
      </c>
      <c r="MB27" s="17">
        <f t="shared" ca="1" si="66"/>
        <v>0</v>
      </c>
      <c r="MC27" s="17">
        <f t="shared" ca="1" si="66"/>
        <v>0</v>
      </c>
      <c r="MD27" s="17">
        <f t="shared" ca="1" si="66"/>
        <v>0</v>
      </c>
      <c r="ME27" s="17">
        <f t="shared" ca="1" si="66"/>
        <v>0</v>
      </c>
      <c r="MF27" s="17">
        <f t="shared" ca="1" si="66"/>
        <v>0</v>
      </c>
      <c r="MG27" s="17">
        <f t="shared" ca="1" si="66"/>
        <v>0</v>
      </c>
      <c r="MH27" s="17">
        <f t="shared" ca="1" si="66"/>
        <v>0</v>
      </c>
      <c r="MI27" s="17">
        <f t="shared" ca="1" si="66"/>
        <v>0</v>
      </c>
      <c r="MJ27" s="17">
        <f t="shared" ca="1" si="66"/>
        <v>0</v>
      </c>
      <c r="MK27" s="17">
        <f t="shared" ca="1" si="66"/>
        <v>0</v>
      </c>
      <c r="ML27" s="17">
        <f t="shared" ca="1" si="66"/>
        <v>0</v>
      </c>
      <c r="MM27" s="17">
        <f t="shared" ca="1" si="66"/>
        <v>0</v>
      </c>
      <c r="MN27" s="17">
        <f t="shared" ca="1" si="66"/>
        <v>0</v>
      </c>
      <c r="MO27" s="17">
        <f t="shared" ca="1" si="66"/>
        <v>0</v>
      </c>
      <c r="MP27" s="17">
        <f t="shared" ca="1" si="66"/>
        <v>0</v>
      </c>
      <c r="MQ27" s="17">
        <f t="shared" ca="1" si="66"/>
        <v>0</v>
      </c>
      <c r="MR27" s="17">
        <f t="shared" ca="1" si="66"/>
        <v>0</v>
      </c>
      <c r="MS27" s="17">
        <f t="shared" ca="1" si="66"/>
        <v>0</v>
      </c>
      <c r="MT27" s="17">
        <f t="shared" ca="1" si="66"/>
        <v>0</v>
      </c>
      <c r="MU27" s="17">
        <f t="shared" ca="1" si="66"/>
        <v>0</v>
      </c>
      <c r="MV27" s="17">
        <f t="shared" ca="1" si="66"/>
        <v>0</v>
      </c>
      <c r="MW27" s="17">
        <f t="shared" ca="1" si="66"/>
        <v>0</v>
      </c>
      <c r="MX27" s="17">
        <f t="shared" ca="1" si="66"/>
        <v>0</v>
      </c>
      <c r="MY27" s="17">
        <f t="shared" ca="1" si="66"/>
        <v>0</v>
      </c>
      <c r="MZ27" s="17">
        <f t="shared" ca="1" si="66"/>
        <v>0</v>
      </c>
      <c r="NA27" s="17">
        <f t="shared" ca="1" si="66"/>
        <v>0</v>
      </c>
      <c r="NB27" s="17">
        <f t="shared" ca="1" si="66"/>
        <v>0</v>
      </c>
      <c r="NC27" s="17">
        <f t="shared" ca="1" si="66"/>
        <v>0</v>
      </c>
      <c r="ND27" s="17">
        <f t="shared" ca="1" si="66"/>
        <v>0</v>
      </c>
      <c r="NE27" s="17">
        <f t="shared" ca="1" si="66"/>
        <v>0</v>
      </c>
      <c r="NF27" s="17">
        <f t="shared" ca="1" si="66"/>
        <v>0</v>
      </c>
      <c r="NG27" s="17">
        <f t="shared" ca="1" si="66"/>
        <v>0</v>
      </c>
      <c r="NH27" s="17">
        <f t="shared" ca="1" si="66"/>
        <v>0</v>
      </c>
      <c r="NI27" s="17">
        <f t="shared" ca="1" si="66"/>
        <v>0</v>
      </c>
      <c r="NJ27" s="17">
        <f t="shared" ca="1" si="66"/>
        <v>0</v>
      </c>
      <c r="NK27" s="17">
        <f t="shared" ca="1" si="66"/>
        <v>0</v>
      </c>
      <c r="NL27" s="17">
        <f t="shared" ca="1" si="66"/>
        <v>0</v>
      </c>
      <c r="NM27" s="17">
        <f t="shared" ca="1" si="66"/>
        <v>0</v>
      </c>
      <c r="NN27" s="17">
        <f t="shared" ca="1" si="66"/>
        <v>0</v>
      </c>
      <c r="NO27" s="17">
        <f t="shared" ca="1" si="66"/>
        <v>0</v>
      </c>
      <c r="NP27" s="17">
        <f t="shared" ca="1" si="66"/>
        <v>0</v>
      </c>
      <c r="NQ27" s="17">
        <f t="shared" ca="1" si="66"/>
        <v>0</v>
      </c>
      <c r="NR27" s="17">
        <f t="shared" ca="1" si="66"/>
        <v>0</v>
      </c>
      <c r="NS27" s="17">
        <f t="shared" ca="1" si="66"/>
        <v>0</v>
      </c>
      <c r="NT27" s="17">
        <f t="shared" ca="1" si="66"/>
        <v>0</v>
      </c>
      <c r="NU27" s="17">
        <f t="shared" ca="1" si="66"/>
        <v>0</v>
      </c>
      <c r="NV27" s="17">
        <f t="shared" ca="1" si="66"/>
        <v>0</v>
      </c>
      <c r="NW27" s="17">
        <f t="shared" ca="1" si="66"/>
        <v>0</v>
      </c>
      <c r="NX27" s="17">
        <f t="shared" ca="1" si="66"/>
        <v>0</v>
      </c>
      <c r="NY27" s="17">
        <f t="shared" ca="1" si="66"/>
        <v>0</v>
      </c>
      <c r="NZ27" s="17">
        <f t="shared" ca="1" si="66"/>
        <v>0</v>
      </c>
      <c r="OA27" s="17">
        <f t="shared" ca="1" si="66"/>
        <v>0</v>
      </c>
      <c r="OB27" s="17">
        <f t="shared" ca="1" si="66"/>
        <v>0</v>
      </c>
      <c r="OC27" s="17">
        <f t="shared" ca="1" si="66"/>
        <v>0</v>
      </c>
      <c r="OD27" s="17">
        <f t="shared" ca="1" si="66"/>
        <v>0</v>
      </c>
      <c r="OE27" s="17">
        <f t="shared" ca="1" si="66"/>
        <v>0</v>
      </c>
      <c r="OF27" s="17">
        <f t="shared" ca="1" si="66"/>
        <v>0</v>
      </c>
      <c r="OG27" s="17">
        <f t="shared" ca="1" si="66"/>
        <v>0</v>
      </c>
      <c r="OH27" s="17">
        <f t="shared" ca="1" si="66"/>
        <v>0</v>
      </c>
      <c r="OI27" s="17">
        <f t="shared" ca="1" si="66"/>
        <v>0</v>
      </c>
      <c r="OJ27" s="17">
        <f t="shared" ca="1" si="66"/>
        <v>0</v>
      </c>
      <c r="OK27" s="17">
        <f t="shared" ca="1" si="66"/>
        <v>0</v>
      </c>
      <c r="OL27" s="17">
        <f t="shared" ref="OL27:OQ27" ca="1" si="67">-$I$41*OL$1*$E$41*OL$30/12</f>
        <v>0</v>
      </c>
      <c r="OM27" s="17">
        <f t="shared" ca="1" si="67"/>
        <v>0</v>
      </c>
      <c r="ON27" s="17">
        <f t="shared" ca="1" si="67"/>
        <v>0</v>
      </c>
      <c r="OO27" s="17">
        <f t="shared" ca="1" si="67"/>
        <v>0</v>
      </c>
      <c r="OP27" s="17">
        <f t="shared" ca="1" si="67"/>
        <v>0</v>
      </c>
      <c r="OQ27" s="17">
        <f t="shared" ca="1" si="67"/>
        <v>0</v>
      </c>
      <c r="OT27" s="17">
        <f t="shared" ca="1" si="59"/>
        <v>0</v>
      </c>
      <c r="OU27" s="17">
        <f t="shared" ca="1" si="60"/>
        <v>0</v>
      </c>
      <c r="OV27" s="17">
        <f t="shared" ca="1" si="60"/>
        <v>0</v>
      </c>
      <c r="OW27" s="17">
        <f t="shared" ca="1" si="60"/>
        <v>0</v>
      </c>
      <c r="OX27" s="17">
        <f t="shared" ca="1" si="60"/>
        <v>0</v>
      </c>
      <c r="OY27" s="17">
        <f t="shared" ca="1" si="60"/>
        <v>0</v>
      </c>
      <c r="OZ27" s="17">
        <f t="shared" ca="1" si="60"/>
        <v>0</v>
      </c>
      <c r="PA27" s="17">
        <f t="shared" ca="1" si="60"/>
        <v>0</v>
      </c>
      <c r="PB27" s="17">
        <f t="shared" ca="1" si="60"/>
        <v>0</v>
      </c>
      <c r="PC27" s="17">
        <f t="shared" ca="1" si="60"/>
        <v>0</v>
      </c>
      <c r="PD27" s="17">
        <f t="shared" ca="1" si="60"/>
        <v>0</v>
      </c>
      <c r="PE27" s="17">
        <f t="shared" ca="1" si="60"/>
        <v>0</v>
      </c>
      <c r="PF27" s="17">
        <f t="shared" ca="1" si="60"/>
        <v>0</v>
      </c>
      <c r="PG27" s="17">
        <f t="shared" ca="1" si="60"/>
        <v>0</v>
      </c>
      <c r="PH27" s="17">
        <f t="shared" ca="1" si="60"/>
        <v>0</v>
      </c>
      <c r="PI27" s="17">
        <f t="shared" ca="1" si="60"/>
        <v>0</v>
      </c>
      <c r="PJ27" s="17">
        <f t="shared" ca="1" si="60"/>
        <v>0</v>
      </c>
      <c r="PK27" s="17">
        <f t="shared" ca="1" si="60"/>
        <v>0</v>
      </c>
      <c r="PL27" s="17">
        <f t="shared" ca="1" si="60"/>
        <v>0</v>
      </c>
      <c r="PM27" s="17">
        <f t="shared" ca="1" si="60"/>
        <v>0</v>
      </c>
      <c r="PN27" s="17">
        <f t="shared" ca="1" si="60"/>
        <v>0</v>
      </c>
      <c r="PO27" s="17">
        <f t="shared" ca="1" si="60"/>
        <v>0</v>
      </c>
      <c r="PP27" s="17">
        <f t="shared" ca="1" si="60"/>
        <v>0</v>
      </c>
      <c r="PQ27" s="17">
        <f t="shared" ca="1" si="60"/>
        <v>0</v>
      </c>
      <c r="PR27" s="17">
        <f t="shared" ca="1" si="60"/>
        <v>0</v>
      </c>
      <c r="PS27" s="17">
        <f t="shared" ca="1" si="60"/>
        <v>0</v>
      </c>
      <c r="PT27" s="17">
        <f t="shared" ca="1" si="60"/>
        <v>0</v>
      </c>
      <c r="PU27" s="17">
        <f t="shared" ca="1" si="60"/>
        <v>0</v>
      </c>
      <c r="PV27" s="17">
        <f t="shared" ca="1" si="60"/>
        <v>0</v>
      </c>
      <c r="PW27" s="17">
        <f t="shared" ca="1" si="60"/>
        <v>0</v>
      </c>
      <c r="PX27" s="17">
        <f t="shared" ca="1" si="60"/>
        <v>0</v>
      </c>
      <c r="PY27" s="17">
        <f t="shared" ca="1" si="60"/>
        <v>0</v>
      </c>
      <c r="PZ27" s="17">
        <f t="shared" ca="1" si="60"/>
        <v>0</v>
      </c>
      <c r="QA27" s="17">
        <f t="shared" ca="1" si="60"/>
        <v>0</v>
      </c>
    </row>
    <row r="28" spans="2:443" thickTop="1" x14ac:dyDescent="0.3">
      <c r="E28" s="1"/>
      <c r="L28" s="14"/>
      <c r="M28" s="15" t="s">
        <v>72</v>
      </c>
      <c r="O28" s="54">
        <f t="shared" ca="1" si="51"/>
        <v>-7640.6465177734581</v>
      </c>
      <c r="Q28" s="17">
        <f ca="1">IF(COLUMNS($Q26:Q26)&gt;$E$60,-$F$42*Q$1*Q$30/12,-$F$42*Q$1*$E$42*Q$30/12)</f>
        <v>-66.666666666666671</v>
      </c>
      <c r="R28" s="17">
        <f ca="1">IF(COLUMNS($Q26:R26)&gt;$E$60,-$F$42*R$1*R$30/12,-$F$42*R$1*$E$42*R$30/12)</f>
        <v>-66.666666666666671</v>
      </c>
      <c r="S28" s="17">
        <f ca="1">IF(COLUMNS($Q26:S26)&gt;$E$60,-$F$42*S$1*S$30/12,-$F$42*S$1*$E$42*S$30/12)</f>
        <v>-66.666666666666671</v>
      </c>
      <c r="T28" s="17">
        <f ca="1">IF(COLUMNS($Q26:T26)&gt;$E$60,-$F$42*T$1*T$30/12,-$F$42*T$1*$E$42*T$30/12)</f>
        <v>-66.666666666666671</v>
      </c>
      <c r="U28" s="17">
        <f ca="1">IF(COLUMNS($Q26:U26)&gt;$E$60,-$F$42*U$1*U$30/12,-$F$42*U$1*$E$42*U$30/12)</f>
        <v>-66.666666666666671</v>
      </c>
      <c r="V28" s="17">
        <f ca="1">IF(COLUMNS($Q26:V26)&gt;$E$60,-$F$42*V$1*V$30/12,-$F$42*V$1*$E$42*V$30/12)</f>
        <v>-66.666666666666671</v>
      </c>
      <c r="W28" s="17">
        <f ca="1">IF(COLUMNS($Q26:W26)&gt;$E$60,-$F$42*W$1*W$30/12,-$F$42*W$1*$E$42*W$30/12)</f>
        <v>-66.666666666666671</v>
      </c>
      <c r="X28" s="17">
        <f ca="1">IF(COLUMNS($Q26:X26)&gt;$E$60,-$F$42*X$1*X$30/12,-$F$42*X$1*$E$42*X$30/12)</f>
        <v>-66.666666666666671</v>
      </c>
      <c r="Y28" s="17">
        <f ca="1">IF(COLUMNS($Q26:Y26)&gt;$E$60,-$F$42*Y$1*Y$30/12,-$F$42*Y$1*$E$42*Y$30/12)</f>
        <v>-66.666666666666671</v>
      </c>
      <c r="Z28" s="17">
        <f ca="1">IF(COLUMNS($Q26:Z26)&gt;$E$60,-$F$42*Z$1*Z$30/12,-$F$42*Z$1*$E$42*Z$30/12)</f>
        <v>-66.666666666666671</v>
      </c>
      <c r="AA28" s="17">
        <f ca="1">IF(COLUMNS($Q26:AA26)&gt;$E$60,-$F$42*AA$1*AA$30/12,-$F$42*AA$1*$E$42*AA$30/12)</f>
        <v>-66.666666666666671</v>
      </c>
      <c r="AB28" s="17">
        <f ca="1">IF(COLUMNS($Q26:AB26)&gt;$E$60,-$F$42*AB$1*AB$30/12,-$F$42*AB$1*$E$42*AB$30/12)</f>
        <v>-66.666666666666671</v>
      </c>
      <c r="AC28" s="17">
        <f ca="1">IF(COLUMNS($Q26:AC26)&gt;$E$60,-$F$42*AC$1*AC$30/12,-$F$42*AC$1*$E$42*AC$30/12)</f>
        <v>-67.333333333333329</v>
      </c>
      <c r="AD28" s="17">
        <f ca="1">IF(COLUMNS($Q26:AD26)&gt;$E$60,-$F$42*AD$1*AD$30/12,-$F$42*AD$1*$E$42*AD$30/12)</f>
        <v>-67.333333333333329</v>
      </c>
      <c r="AE28" s="17">
        <f ca="1">IF(COLUMNS($Q26:AE26)&gt;$E$60,-$F$42*AE$1*AE$30/12,-$F$42*AE$1*$E$42*AE$30/12)</f>
        <v>-67.333333333333329</v>
      </c>
      <c r="AF28" s="17">
        <f ca="1">IF(COLUMNS($Q26:AF26)&gt;$E$60,-$F$42*AF$1*AF$30/12,-$F$42*AF$1*$E$42*AF$30/12)</f>
        <v>-67.333333333333329</v>
      </c>
      <c r="AG28" s="17">
        <f ca="1">IF(COLUMNS($Q26:AG26)&gt;$E$60,-$F$42*AG$1*AG$30/12,-$F$42*AG$1*$E$42*AG$30/12)</f>
        <v>-67.333333333333329</v>
      </c>
      <c r="AH28" s="17">
        <f ca="1">IF(COLUMNS($Q26:AH26)&gt;$E$60,-$F$42*AH$1*AH$30/12,-$F$42*AH$1*$E$42*AH$30/12)</f>
        <v>-67.333333333333329</v>
      </c>
      <c r="AI28" s="17">
        <f ca="1">IF(COLUMNS($Q26:AI26)&gt;$E$60,-$F$42*AI$1*AI$30/12,-$F$42*AI$1*$E$42*AI$30/12)</f>
        <v>-67.333333333333329</v>
      </c>
      <c r="AJ28" s="17">
        <f ca="1">IF(COLUMNS($Q26:AJ26)&gt;$E$60,-$F$42*AJ$1*AJ$30/12,-$F$42*AJ$1*$E$42*AJ$30/12)</f>
        <v>-67.333333333333329</v>
      </c>
      <c r="AK28" s="17">
        <f ca="1">IF(COLUMNS($Q26:AK26)&gt;$E$60,-$F$42*AK$1*AK$30/12,-$F$42*AK$1*$E$42*AK$30/12)</f>
        <v>-67.333333333333329</v>
      </c>
      <c r="AL28" s="17">
        <f ca="1">IF(COLUMNS($Q26:AL26)&gt;$E$60,-$F$42*AL$1*AL$30/12,-$F$42*AL$1*$E$42*AL$30/12)</f>
        <v>-67.333333333333329</v>
      </c>
      <c r="AM28" s="17">
        <f ca="1">IF(COLUMNS($Q26:AM26)&gt;$E$60,-$F$42*AM$1*AM$30/12,-$F$42*AM$1*$E$42*AM$30/12)</f>
        <v>-67.333333333333329</v>
      </c>
      <c r="AN28" s="17">
        <f ca="1">IF(COLUMNS($Q26:AN26)&gt;$E$60,-$F$42*AN$1*AN$30/12,-$F$42*AN$1*$E$42*AN$30/12)</f>
        <v>-67.333333333333329</v>
      </c>
      <c r="AO28" s="17">
        <f ca="1">IF(COLUMNS($Q26:AO26)&gt;$E$60,-$F$42*AO$1*AO$30/12,-$F$42*AO$1*$E$42*AO$30/12)</f>
        <v>-68.006666666666675</v>
      </c>
      <c r="AP28" s="17">
        <f ca="1">IF(COLUMNS($Q26:AP26)&gt;$E$60,-$F$42*AP$1*AP$30/12,-$F$42*AP$1*$E$42*AP$30/12)</f>
        <v>-68.006666666666675</v>
      </c>
      <c r="AQ28" s="17">
        <f ca="1">IF(COLUMNS($Q26:AQ26)&gt;$E$60,-$F$42*AQ$1*AQ$30/12,-$F$42*AQ$1*$E$42*AQ$30/12)</f>
        <v>-68.006666666666675</v>
      </c>
      <c r="AR28" s="17">
        <f ca="1">IF(COLUMNS($Q26:AR26)&gt;$E$60,-$F$42*AR$1*AR$30/12,-$F$42*AR$1*$E$42*AR$30/12)</f>
        <v>-68.006666666666675</v>
      </c>
      <c r="AS28" s="17">
        <f ca="1">IF(COLUMNS($Q26:AS26)&gt;$E$60,-$F$42*AS$1*AS$30/12,-$F$42*AS$1*$E$42*AS$30/12)</f>
        <v>-68.006666666666675</v>
      </c>
      <c r="AT28" s="17">
        <f ca="1">IF(COLUMNS($Q26:AT26)&gt;$E$60,-$F$42*AT$1*AT$30/12,-$F$42*AT$1*$E$42*AT$30/12)</f>
        <v>-68.006666666666675</v>
      </c>
      <c r="AU28" s="17">
        <f ca="1">IF(COLUMNS($Q26:AU26)&gt;$E$60,-$F$42*AU$1*AU$30/12,-$F$42*AU$1*$E$42*AU$30/12)</f>
        <v>-68.006666666666675</v>
      </c>
      <c r="AV28" s="17">
        <f ca="1">IF(COLUMNS($Q26:AV26)&gt;$E$60,-$F$42*AV$1*AV$30/12,-$F$42*AV$1*$E$42*AV$30/12)</f>
        <v>-68.006666666666675</v>
      </c>
      <c r="AW28" s="17">
        <f ca="1">IF(COLUMNS($Q26:AW26)&gt;$E$60,-$F$42*AW$1*AW$30/12,-$F$42*AW$1*$E$42*AW$30/12)</f>
        <v>-68.006666666666675</v>
      </c>
      <c r="AX28" s="17">
        <f ca="1">IF(COLUMNS($Q26:AX26)&gt;$E$60,-$F$42*AX$1*AX$30/12,-$F$42*AX$1*$E$42*AX$30/12)</f>
        <v>-68.006666666666675</v>
      </c>
      <c r="AY28" s="17">
        <f ca="1">IF(COLUMNS($Q26:AY26)&gt;$E$60,-$F$42*AY$1*AY$30/12,-$F$42*AY$1*$E$42*AY$30/12)</f>
        <v>-68.006666666666675</v>
      </c>
      <c r="AZ28" s="17">
        <f ca="1">IF(COLUMNS($Q26:AZ26)&gt;$E$60,-$F$42*AZ$1*AZ$30/12,-$F$42*AZ$1*$E$42*AZ$30/12)</f>
        <v>-68.006666666666675</v>
      </c>
      <c r="BA28" s="17">
        <f ca="1">IF(COLUMNS($Q26:BA26)&gt;$E$60,-$F$42*BA$1*BA$30/12,-$F$42*BA$1*$E$42*BA$30/12)</f>
        <v>-68.686733333333322</v>
      </c>
      <c r="BB28" s="17">
        <f ca="1">IF(COLUMNS($Q26:BB26)&gt;$E$60,-$F$42*BB$1*BB$30/12,-$F$42*BB$1*$E$42*BB$30/12)</f>
        <v>-68.686733333333322</v>
      </c>
      <c r="BC28" s="17">
        <f ca="1">IF(COLUMNS($Q26:BC26)&gt;$E$60,-$F$42*BC$1*BC$30/12,-$F$42*BC$1*$E$42*BC$30/12)</f>
        <v>-68.686733333333322</v>
      </c>
      <c r="BD28" s="17">
        <f ca="1">IF(COLUMNS($Q26:BD26)&gt;$E$60,-$F$42*BD$1*BD$30/12,-$F$42*BD$1*$E$42*BD$30/12)</f>
        <v>-68.686733333333322</v>
      </c>
      <c r="BE28" s="17">
        <f ca="1">IF(COLUMNS($Q26:BE26)&gt;$E$60,-$F$42*BE$1*BE$30/12,-$F$42*BE$1*$E$42*BE$30/12)</f>
        <v>-68.686733333333322</v>
      </c>
      <c r="BF28" s="17">
        <f ca="1">IF(COLUMNS($Q26:BF26)&gt;$E$60,-$F$42*BF$1*BF$30/12,-$F$42*BF$1*$E$42*BF$30/12)</f>
        <v>-68.686733333333322</v>
      </c>
      <c r="BG28" s="17">
        <f ca="1">IF(COLUMNS($Q26:BG26)&gt;$E$60,-$F$42*BG$1*BG$30/12,-$F$42*BG$1*$E$42*BG$30/12)</f>
        <v>-68.686733333333322</v>
      </c>
      <c r="BH28" s="17">
        <f ca="1">IF(COLUMNS($Q26:BH26)&gt;$E$60,-$F$42*BH$1*BH$30/12,-$F$42*BH$1*$E$42*BH$30/12)</f>
        <v>-68.686733333333322</v>
      </c>
      <c r="BI28" s="17">
        <f ca="1">IF(COLUMNS($Q26:BI26)&gt;$E$60,-$F$42*BI$1*BI$30/12,-$F$42*BI$1*$E$42*BI$30/12)</f>
        <v>-68.686733333333322</v>
      </c>
      <c r="BJ28" s="17">
        <f ca="1">IF(COLUMNS($Q26:BJ26)&gt;$E$60,-$F$42*BJ$1*BJ$30/12,-$F$42*BJ$1*$E$42*BJ$30/12)</f>
        <v>-68.686733333333322</v>
      </c>
      <c r="BK28" s="17">
        <f ca="1">IF(COLUMNS($Q26:BK26)&gt;$E$60,-$F$42*BK$1*BK$30/12,-$F$42*BK$1*$E$42*BK$30/12)</f>
        <v>-68.686733333333322</v>
      </c>
      <c r="BL28" s="17">
        <f ca="1">IF(COLUMNS($Q26:BL26)&gt;$E$60,-$F$42*BL$1*BL$30/12,-$F$42*BL$1*$E$42*BL$30/12)</f>
        <v>-68.686733333333322</v>
      </c>
      <c r="BM28" s="17">
        <f ca="1">IF(COLUMNS($Q26:BM26)&gt;$E$60,-$F$42*BM$1*BM$30/12,-$F$42*BM$1*$E$42*BM$30/12)</f>
        <v>-69.373600666666661</v>
      </c>
      <c r="BN28" s="17">
        <f ca="1">IF(COLUMNS($Q26:BN26)&gt;$E$60,-$F$42*BN$1*BN$30/12,-$F$42*BN$1*$E$42*BN$30/12)</f>
        <v>-69.373600666666661</v>
      </c>
      <c r="BO28" s="17">
        <f ca="1">IF(COLUMNS($Q26:BO26)&gt;$E$60,-$F$42*BO$1*BO$30/12,-$F$42*BO$1*$E$42*BO$30/12)</f>
        <v>-69.373600666666661</v>
      </c>
      <c r="BP28" s="17">
        <f ca="1">IF(COLUMNS($Q26:BP26)&gt;$E$60,-$F$42*BP$1*BP$30/12,-$F$42*BP$1*$E$42*BP$30/12)</f>
        <v>-69.373600666666661</v>
      </c>
      <c r="BQ28" s="17">
        <f ca="1">IF(COLUMNS($Q26:BQ26)&gt;$E$60,-$F$42*BQ$1*BQ$30/12,-$F$42*BQ$1*$E$42*BQ$30/12)</f>
        <v>-69.373600666666661</v>
      </c>
      <c r="BR28" s="17">
        <f ca="1">IF(COLUMNS($Q26:BR26)&gt;$E$60,-$F$42*BR$1*BR$30/12,-$F$42*BR$1*$E$42*BR$30/12)</f>
        <v>-69.373600666666661</v>
      </c>
      <c r="BS28" s="17">
        <f ca="1">IF(COLUMNS($Q26:BS26)&gt;$E$60,-$F$42*BS$1*BS$30/12,-$F$42*BS$1*$E$42*BS$30/12)</f>
        <v>-69.373600666666661</v>
      </c>
      <c r="BT28" s="17">
        <f ca="1">IF(COLUMNS($Q26:BT26)&gt;$E$60,-$F$42*BT$1*BT$30/12,-$F$42*BT$1*$E$42*BT$30/12)</f>
        <v>-69.373600666666661</v>
      </c>
      <c r="BU28" s="17">
        <f ca="1">IF(COLUMNS($Q26:BU26)&gt;$E$60,-$F$42*BU$1*BU$30/12,-$F$42*BU$1*$E$42*BU$30/12)</f>
        <v>-69.373600666666661</v>
      </c>
      <c r="BV28" s="17">
        <f ca="1">IF(COLUMNS($Q26:BV26)&gt;$E$60,-$F$42*BV$1*BV$30/12,-$F$42*BV$1*$E$42*BV$30/12)</f>
        <v>-69.373600666666661</v>
      </c>
      <c r="BW28" s="17">
        <f ca="1">IF(COLUMNS($Q26:BW26)&gt;$E$60,-$F$42*BW$1*BW$30/12,-$F$42*BW$1*$E$42*BW$30/12)</f>
        <v>-69.373600666666661</v>
      </c>
      <c r="BX28" s="17">
        <f ca="1">IF(COLUMNS($Q26:BX26)&gt;$E$60,-$F$42*BX$1*BX$30/12,-$F$42*BX$1*$E$42*BX$30/12)</f>
        <v>-69.373600666666661</v>
      </c>
      <c r="BY28" s="17">
        <f ca="1">IF(COLUMNS($Q26:BY26)&gt;$E$60,-$F$42*BY$1*BY$30/12,-$F$42*BY$1*$E$42*BY$30/12)</f>
        <v>-70.06733667333333</v>
      </c>
      <c r="BZ28" s="17">
        <f ca="1">IF(COLUMNS($Q26:BZ26)&gt;$E$60,-$F$42*BZ$1*BZ$30/12,-$F$42*BZ$1*$E$42*BZ$30/12)</f>
        <v>-70.06733667333333</v>
      </c>
      <c r="CA28" s="17">
        <f ca="1">IF(COLUMNS($Q26:CA26)&gt;$E$60,-$F$42*CA$1*CA$30/12,-$F$42*CA$1*$E$42*CA$30/12)</f>
        <v>-70.06733667333333</v>
      </c>
      <c r="CB28" s="17">
        <f ca="1">IF(COLUMNS($Q26:CB26)&gt;$E$60,-$F$42*CB$1*CB$30/12,-$F$42*CB$1*$E$42*CB$30/12)</f>
        <v>-70.06733667333333</v>
      </c>
      <c r="CC28" s="17">
        <f ca="1">IF(COLUMNS($Q26:CC26)&gt;$E$60,-$F$42*CC$1*CC$30/12,-$F$42*CC$1*$E$42*CC$30/12)</f>
        <v>-70.06733667333333</v>
      </c>
      <c r="CD28" s="17">
        <f ca="1">IF(COLUMNS($Q26:CD26)&gt;$E$60,-$F$42*CD$1*CD$30/12,-$F$42*CD$1*$E$42*CD$30/12)</f>
        <v>-70.06733667333333</v>
      </c>
      <c r="CE28" s="17">
        <f ca="1">IF(COLUMNS($Q26:CE26)&gt;$E$60,-$F$42*CE$1*CE$30/12,-$F$42*CE$1*$E$42*CE$30/12)</f>
        <v>-70.06733667333333</v>
      </c>
      <c r="CF28" s="17">
        <f ca="1">IF(COLUMNS($Q26:CF26)&gt;$E$60,-$F$42*CF$1*CF$30/12,-$F$42*CF$1*$E$42*CF$30/12)</f>
        <v>-70.06733667333333</v>
      </c>
      <c r="CG28" s="17">
        <f ca="1">IF(COLUMNS($Q26:CG26)&gt;$E$60,-$F$42*CG$1*CG$30/12,-$F$42*CG$1*$E$42*CG$30/12)</f>
        <v>-70.06733667333333</v>
      </c>
      <c r="CH28" s="17">
        <f ca="1">IF(COLUMNS($Q26:CH26)&gt;$E$60,-$F$42*CH$1*CH$30/12,-$F$42*CH$1*$E$42*CH$30/12)</f>
        <v>-70.06733667333333</v>
      </c>
      <c r="CI28" s="17">
        <f ca="1">IF(COLUMNS($Q26:CI26)&gt;$E$60,-$F$42*CI$1*CI$30/12,-$F$42*CI$1*$E$42*CI$30/12)</f>
        <v>-70.06733667333333</v>
      </c>
      <c r="CJ28" s="17">
        <f ca="1">IF(COLUMNS($Q26:CJ26)&gt;$E$60,-$F$42*CJ$1*CJ$30/12,-$F$42*CJ$1*$E$42*CJ$30/12)</f>
        <v>-70.06733667333333</v>
      </c>
      <c r="CK28" s="17">
        <f ca="1">IF(COLUMNS($Q26:CK26)&gt;$E$60,-$F$42*CK$1*CK$30/12,-$F$42*CK$1*$E$42*CK$30/12)</f>
        <v>-70.76801004006667</v>
      </c>
      <c r="CL28" s="17">
        <f ca="1">IF(COLUMNS($Q26:CL26)&gt;$E$60,-$F$42*CL$1*CL$30/12,-$F$42*CL$1*$E$42*CL$30/12)</f>
        <v>-70.76801004006667</v>
      </c>
      <c r="CM28" s="17">
        <f ca="1">IF(COLUMNS($Q26:CM26)&gt;$E$60,-$F$42*CM$1*CM$30/12,-$F$42*CM$1*$E$42*CM$30/12)</f>
        <v>-70.76801004006667</v>
      </c>
      <c r="CN28" s="17">
        <f ca="1">IF(COLUMNS($Q26:CN26)&gt;$E$60,-$F$42*CN$1*CN$30/12,-$F$42*CN$1*$E$42*CN$30/12)</f>
        <v>-70.76801004006667</v>
      </c>
      <c r="CO28" s="17">
        <f ca="1">IF(COLUMNS($Q26:CO26)&gt;$E$60,-$F$42*CO$1*CO$30/12,-$F$42*CO$1*$E$42*CO$30/12)</f>
        <v>-70.76801004006667</v>
      </c>
      <c r="CP28" s="17">
        <f ca="1">IF(COLUMNS($Q26:CP26)&gt;$E$60,-$F$42*CP$1*CP$30/12,-$F$42*CP$1*$E$42*CP$30/12)</f>
        <v>-70.76801004006667</v>
      </c>
      <c r="CQ28" s="17">
        <f ca="1">IF(COLUMNS($Q26:CQ26)&gt;$E$60,-$F$42*CQ$1*CQ$30/12,-$F$42*CQ$1*$E$42*CQ$30/12)</f>
        <v>-70.76801004006667</v>
      </c>
      <c r="CR28" s="17">
        <f ca="1">IF(COLUMNS($Q26:CR26)&gt;$E$60,-$F$42*CR$1*CR$30/12,-$F$42*CR$1*$E$42*CR$30/12)</f>
        <v>-70.76801004006667</v>
      </c>
      <c r="CS28" s="17">
        <f ca="1">IF(COLUMNS($Q26:CS26)&gt;$E$60,-$F$42*CS$1*CS$30/12,-$F$42*CS$1*$E$42*CS$30/12)</f>
        <v>-70.76801004006667</v>
      </c>
      <c r="CT28" s="17">
        <f ca="1">IF(COLUMNS($Q26:CT26)&gt;$E$60,-$F$42*CT$1*CT$30/12,-$F$42*CT$1*$E$42*CT$30/12)</f>
        <v>-70.76801004006667</v>
      </c>
      <c r="CU28" s="17">
        <f ca="1">IF(COLUMNS($Q26:CU26)&gt;$E$60,-$F$42*CU$1*CU$30/12,-$F$42*CU$1*$E$42*CU$30/12)</f>
        <v>-70.76801004006667</v>
      </c>
      <c r="CV28" s="17">
        <f ca="1">IF(COLUMNS($Q26:CV26)&gt;$E$60,-$F$42*CV$1*CV$30/12,-$F$42*CV$1*$E$42*CV$30/12)</f>
        <v>-70.76801004006667</v>
      </c>
      <c r="CW28" s="17">
        <f ca="1">IF(COLUMNS($Q26:CW26)&gt;$E$60,-$F$42*CW$1*CW$30/12,-$F$42*CW$1*$E$42*CW$30/12)</f>
        <v>-71.475690140467321</v>
      </c>
      <c r="CX28" s="17">
        <f ca="1">IF(COLUMNS($Q26:CX26)&gt;$E$60,-$F$42*CX$1*CX$30/12,-$F$42*CX$1*$E$42*CX$30/12)</f>
        <v>-71.475690140467321</v>
      </c>
      <c r="CY28" s="17">
        <f ca="1">IF(COLUMNS($Q26:CY26)&gt;$E$60,-$F$42*CY$1*CY$30/12,-$F$42*CY$1*$E$42*CY$30/12)</f>
        <v>-71.475690140467321</v>
      </c>
      <c r="CZ28" s="17">
        <f ca="1">IF(COLUMNS($Q26:CZ26)&gt;$E$60,-$F$42*CZ$1*CZ$30/12,-$F$42*CZ$1*$E$42*CZ$30/12)</f>
        <v>-71.475690140467321</v>
      </c>
      <c r="DA28" s="17">
        <f ca="1">IF(COLUMNS($Q26:DA26)&gt;$E$60,-$F$42*DA$1*DA$30/12,-$F$42*DA$1*$E$42*DA$30/12)</f>
        <v>-71.475690140467321</v>
      </c>
      <c r="DB28" s="17">
        <f ca="1">IF(COLUMNS($Q26:DB26)&gt;$E$60,-$F$42*DB$1*DB$30/12,-$F$42*DB$1*$E$42*DB$30/12)</f>
        <v>-71.475690140467321</v>
      </c>
      <c r="DC28" s="17">
        <f ca="1">IF(COLUMNS($Q26:DC26)&gt;$E$60,-$F$42*DC$1*DC$30/12,-$F$42*DC$1*$E$42*DC$30/12)</f>
        <v>-71.475690140467321</v>
      </c>
      <c r="DD28" s="17">
        <f ca="1">IF(COLUMNS($Q26:DD26)&gt;$E$60,-$F$42*DD$1*DD$30/12,-$F$42*DD$1*$E$42*DD$30/12)</f>
        <v>-71.475690140467321</v>
      </c>
      <c r="DE28" s="17">
        <f ca="1">IF(COLUMNS($Q26:DE26)&gt;$E$60,-$F$42*DE$1*DE$30/12,-$F$42*DE$1*$E$42*DE$30/12)</f>
        <v>-71.475690140467321</v>
      </c>
      <c r="DF28" s="17">
        <f ca="1">IF(COLUMNS($Q26:DF26)&gt;$E$60,-$F$42*DF$1*DF$30/12,-$F$42*DF$1*$E$42*DF$30/12)</f>
        <v>-71.475690140467321</v>
      </c>
      <c r="DG28" s="17">
        <f ca="1">IF(COLUMNS($Q26:DG26)&gt;$E$60,-$F$42*DG$1*DG$30/12,-$F$42*DG$1*$E$42*DG$30/12)</f>
        <v>-71.475690140467321</v>
      </c>
      <c r="DH28" s="17">
        <f ca="1">IF(COLUMNS($Q26:DH26)&gt;$E$60,-$F$42*DH$1*DH$30/12,-$F$42*DH$1*$E$42*DH$30/12)</f>
        <v>-71.475690140467321</v>
      </c>
      <c r="DI28" s="17">
        <f ca="1">IF(COLUMNS($Q26:DI26)&gt;$E$60,-$F$42*DI$1*DI$30/12,-$F$42*DI$1*$E$42*DI$30/12)</f>
        <v>-72.190447041872019</v>
      </c>
      <c r="DJ28" s="17">
        <f ca="1">IF(COLUMNS($Q26:DJ26)&gt;$E$60,-$F$42*DJ$1*DJ$30/12,-$F$42*DJ$1*$E$42*DJ$30/12)</f>
        <v>-72.190447041872019</v>
      </c>
      <c r="DK28" s="17">
        <f ca="1">IF(COLUMNS($Q26:DK26)&gt;$E$60,-$F$42*DK$1*DK$30/12,-$F$42*DK$1*$E$42*DK$30/12)</f>
        <v>-72.190447041872019</v>
      </c>
      <c r="DL28" s="17">
        <f ca="1">IF(COLUMNS($Q26:DL26)&gt;$E$60,-$F$42*DL$1*DL$30/12,-$F$42*DL$1*$E$42*DL$30/12)</f>
        <v>-72.190447041872019</v>
      </c>
      <c r="DM28" s="17">
        <f ca="1">IF(COLUMNS($Q26:DM26)&gt;$E$60,-$F$42*DM$1*DM$30/12,-$F$42*DM$1*$E$42*DM$30/12)</f>
        <v>-72.190447041872019</v>
      </c>
      <c r="DN28" s="17">
        <f ca="1">IF(COLUMNS($Q26:DN26)&gt;$E$60,-$F$42*DN$1*DN$30/12,-$F$42*DN$1*$E$42*DN$30/12)</f>
        <v>-72.190447041872019</v>
      </c>
      <c r="DO28" s="17">
        <f ca="1">IF(COLUMNS($Q26:DO26)&gt;$E$60,-$F$42*DO$1*DO$30/12,-$F$42*DO$1*$E$42*DO$30/12)</f>
        <v>-72.190447041872019</v>
      </c>
      <c r="DP28" s="17">
        <f ca="1">IF(COLUMNS($Q26:DP26)&gt;$E$60,-$F$42*DP$1*DP$30/12,-$F$42*DP$1*$E$42*DP$30/12)</f>
        <v>-72.190447041872019</v>
      </c>
      <c r="DQ28" s="17">
        <f ca="1">IF(COLUMNS($Q26:DQ26)&gt;$E$60,-$F$42*DQ$1*DQ$30/12,-$F$42*DQ$1*$E$42*DQ$30/12)</f>
        <v>-72.190447041872019</v>
      </c>
      <c r="DR28" s="17">
        <f ca="1">IF(COLUMNS($Q26:DR26)&gt;$E$60,-$F$42*DR$1*DR$30/12,-$F$42*DR$1*$E$42*DR$30/12)</f>
        <v>-72.190447041872019</v>
      </c>
      <c r="DS28" s="17">
        <f ca="1">IF(COLUMNS($Q26:DS26)&gt;$E$60,-$F$42*DS$1*DS$30/12,-$F$42*DS$1*$E$42*DS$30/12)</f>
        <v>-72.190447041872019</v>
      </c>
      <c r="DT28" s="17">
        <f ca="1">IF(COLUMNS($Q26:DT26)&gt;$E$60,-$F$42*DT$1*DT$30/12,-$F$42*DT$1*$E$42*DT$30/12)</f>
        <v>-72.190447041872019</v>
      </c>
      <c r="DU28" s="17">
        <f ca="1">IF(COLUMNS($Q26:DU26)&gt;$E$60,-$F$42*DU$1*DU$30/12,-$F$42*DU$1*$E$42*DU$30/12)</f>
        <v>-72.912351512290741</v>
      </c>
      <c r="DV28" s="17">
        <f ca="1">IF(COLUMNS($Q26:DV26)&gt;$E$60,-$F$42*DV$1*DV$30/12,-$F$42*DV$1*$E$42*DV$30/12)</f>
        <v>-72.912351512290741</v>
      </c>
      <c r="DW28" s="17">
        <f ca="1">IF(COLUMNS($Q26:DW26)&gt;$E$60,-$F$42*DW$1*DW$30/12,-$F$42*DW$1*$E$42*DW$30/12)</f>
        <v>0</v>
      </c>
      <c r="DX28" s="17">
        <f ca="1">IF(COLUMNS($Q26:DX26)&gt;$E$60,-$F$42*DX$1*DX$30/12,-$F$42*DX$1*$E$42*DX$30/12)</f>
        <v>0</v>
      </c>
      <c r="DY28" s="17">
        <f ca="1">IF(COLUMNS($Q26:DY26)&gt;$E$60,-$F$42*DY$1*DY$30/12,-$F$42*DY$1*$E$42*DY$30/12)</f>
        <v>0</v>
      </c>
      <c r="DZ28" s="17">
        <f ca="1">IF(COLUMNS($Q26:DZ26)&gt;$E$60,-$F$42*DZ$1*DZ$30/12,-$F$42*DZ$1*$E$42*DZ$30/12)</f>
        <v>0</v>
      </c>
      <c r="EA28" s="17">
        <f ca="1">IF(COLUMNS($Q26:EA26)&gt;$E$60,-$F$42*EA$1*EA$30/12,-$F$42*EA$1*$E$42*EA$30/12)</f>
        <v>0</v>
      </c>
      <c r="EB28" s="17">
        <f ca="1">IF(COLUMNS($Q26:EB26)&gt;$E$60,-$F$42*EB$1*EB$30/12,-$F$42*EB$1*$E$42*EB$30/12)</f>
        <v>0</v>
      </c>
      <c r="EC28" s="17">
        <f ca="1">IF(COLUMNS($Q26:EC26)&gt;$E$60,-$F$42*EC$1*EC$30/12,-$F$42*EC$1*$E$42*EC$30/12)</f>
        <v>0</v>
      </c>
      <c r="ED28" s="17">
        <f ca="1">IF(COLUMNS($Q26:ED26)&gt;$E$60,-$F$42*ED$1*ED$30/12,-$F$42*ED$1*$E$42*ED$30/12)</f>
        <v>0</v>
      </c>
      <c r="EE28" s="17">
        <f ca="1">IF(COLUMNS($Q26:EE26)&gt;$E$60,-$F$42*EE$1*EE$30/12,-$F$42*EE$1*$E$42*EE$30/12)</f>
        <v>0</v>
      </c>
      <c r="EF28" s="17">
        <f ca="1">IF(COLUMNS($Q26:EF26)&gt;$E$60,-$F$42*EF$1*EF$30/12,-$F$42*EF$1*$E$42*EF$30/12)</f>
        <v>0</v>
      </c>
      <c r="EG28" s="17">
        <f ca="1">IF(COLUMNS($Q26:EG26)&gt;$E$60,-$F$42*EG$1*EG$30/12,-$F$42*EG$1*$E$42*EG$30/12)</f>
        <v>0</v>
      </c>
      <c r="EH28" s="17">
        <f ca="1">IF(COLUMNS($Q26:EH26)&gt;$E$60,-$F$42*EH$1*EH$30/12,-$F$42*EH$1*$E$42*EH$30/12)</f>
        <v>0</v>
      </c>
      <c r="EI28" s="17">
        <f ca="1">IF(COLUMNS($Q26:EI26)&gt;$E$60,-$F$42*EI$1*EI$30/12,-$F$42*EI$1*$E$42*EI$30/12)</f>
        <v>0</v>
      </c>
      <c r="EJ28" s="17">
        <f ca="1">IF(COLUMNS($Q26:EJ26)&gt;$E$60,-$F$42*EJ$1*EJ$30/12,-$F$42*EJ$1*$E$42*EJ$30/12)</f>
        <v>0</v>
      </c>
      <c r="EK28" s="17">
        <f ca="1">IF(COLUMNS($Q26:EK26)&gt;$E$60,-$F$42*EK$1*EK$30/12,-$F$42*EK$1*$E$42*EK$30/12)</f>
        <v>0</v>
      </c>
      <c r="EL28" s="17">
        <f ca="1">IF(COLUMNS($Q26:EL26)&gt;$E$60,-$F$42*EL$1*EL$30/12,-$F$42*EL$1*$E$42*EL$30/12)</f>
        <v>0</v>
      </c>
      <c r="EM28" s="17">
        <f ca="1">IF(COLUMNS($Q26:EM26)&gt;$E$60,-$F$42*EM$1*EM$30/12,-$F$42*EM$1*$E$42*EM$30/12)</f>
        <v>0</v>
      </c>
      <c r="EN28" s="17">
        <f ca="1">IF(COLUMNS($Q26:EN26)&gt;$E$60,-$F$42*EN$1*EN$30/12,-$F$42*EN$1*$E$42*EN$30/12)</f>
        <v>0</v>
      </c>
      <c r="EO28" s="17">
        <f ca="1">IF(COLUMNS($Q26:EO26)&gt;$E$60,-$F$42*EO$1*EO$30/12,-$F$42*EO$1*$E$42*EO$30/12)</f>
        <v>0</v>
      </c>
      <c r="EP28" s="17">
        <f ca="1">IF(COLUMNS($Q26:EP26)&gt;$E$60,-$F$42*EP$1*EP$30/12,-$F$42*EP$1*$E$42*EP$30/12)</f>
        <v>0</v>
      </c>
      <c r="EQ28" s="17">
        <f ca="1">IF(COLUMNS($Q26:EQ26)&gt;$E$60,-$F$42*EQ$1*EQ$30/12,-$F$42*EQ$1*$E$42*EQ$30/12)</f>
        <v>0</v>
      </c>
      <c r="ER28" s="17">
        <f ca="1">IF(COLUMNS($Q26:ER26)&gt;$E$60,-$F$42*ER$1*ER$30/12,-$F$42*ER$1*$E$42*ER$30/12)</f>
        <v>0</v>
      </c>
      <c r="ES28" s="17">
        <f ca="1">IF(COLUMNS($Q26:ES26)&gt;$E$60,-$F$42*ES$1*ES$30/12,-$F$42*ES$1*$E$42*ES$30/12)</f>
        <v>0</v>
      </c>
      <c r="ET28" s="17">
        <f ca="1">IF(COLUMNS($Q26:ET26)&gt;$E$60,-$F$42*ET$1*ET$30/12,-$F$42*ET$1*$E$42*ET$30/12)</f>
        <v>0</v>
      </c>
      <c r="EU28" s="17">
        <f ca="1">IF(COLUMNS($Q26:EU26)&gt;$E$60,-$F$42*EU$1*EU$30/12,-$F$42*EU$1*$E$42*EU$30/12)</f>
        <v>0</v>
      </c>
      <c r="EV28" s="17">
        <f ca="1">IF(COLUMNS($Q26:EV26)&gt;$E$60,-$F$42*EV$1*EV$30/12,-$F$42*EV$1*$E$42*EV$30/12)</f>
        <v>0</v>
      </c>
      <c r="EW28" s="17">
        <f ca="1">IF(COLUMNS($Q26:EW26)&gt;$E$60,-$F$42*EW$1*EW$30/12,-$F$42*EW$1*$E$42*EW$30/12)</f>
        <v>0</v>
      </c>
      <c r="EX28" s="17">
        <f ca="1">IF(COLUMNS($Q26:EX26)&gt;$E$60,-$F$42*EX$1*EX$30/12,-$F$42*EX$1*$E$42*EX$30/12)</f>
        <v>0</v>
      </c>
      <c r="EY28" s="17">
        <f ca="1">IF(COLUMNS($Q26:EY26)&gt;$E$60,-$F$42*EY$1*EY$30/12,-$F$42*EY$1*$E$42*EY$30/12)</f>
        <v>0</v>
      </c>
      <c r="EZ28" s="17">
        <f ca="1">IF(COLUMNS($Q26:EZ26)&gt;$E$60,-$F$42*EZ$1*EZ$30/12,-$F$42*EZ$1*$E$42*EZ$30/12)</f>
        <v>0</v>
      </c>
      <c r="FA28" s="17">
        <f ca="1">IF(COLUMNS($Q26:FA26)&gt;$E$60,-$F$42*FA$1*FA$30/12,-$F$42*FA$1*$E$42*FA$30/12)</f>
        <v>0</v>
      </c>
      <c r="FB28" s="17">
        <f ca="1">IF(COLUMNS($Q26:FB26)&gt;$E$60,-$F$42*FB$1*FB$30/12,-$F$42*FB$1*$E$42*FB$30/12)</f>
        <v>0</v>
      </c>
      <c r="FC28" s="17">
        <f ca="1">IF(COLUMNS($Q26:FC26)&gt;$E$60,-$F$42*FC$1*FC$30/12,-$F$42*FC$1*$E$42*FC$30/12)</f>
        <v>0</v>
      </c>
      <c r="FD28" s="17">
        <f ca="1">IF(COLUMNS($Q26:FD26)&gt;$E$60,-$F$42*FD$1*FD$30/12,-$F$42*FD$1*$E$42*FD$30/12)</f>
        <v>0</v>
      </c>
      <c r="FE28" s="17">
        <f ca="1">IF(COLUMNS($Q26:FE26)&gt;$E$60,-$F$42*FE$1*FE$30/12,-$F$42*FE$1*$E$42*FE$30/12)</f>
        <v>0</v>
      </c>
      <c r="FF28" s="17">
        <f ca="1">IF(COLUMNS($Q26:FF26)&gt;$E$60,-$F$42*FF$1*FF$30/12,-$F$42*FF$1*$E$42*FF$30/12)</f>
        <v>0</v>
      </c>
      <c r="FG28" s="17">
        <f ca="1">IF(COLUMNS($Q26:FG26)&gt;$E$60,-$F$42*FG$1*FG$30/12,-$F$42*FG$1*$E$42*FG$30/12)</f>
        <v>0</v>
      </c>
      <c r="FH28" s="17">
        <f ca="1">IF(COLUMNS($Q26:FH26)&gt;$E$60,-$F$42*FH$1*FH$30/12,-$F$42*FH$1*$E$42*FH$30/12)</f>
        <v>0</v>
      </c>
      <c r="FI28" s="17">
        <f ca="1">IF(COLUMNS($Q26:FI26)&gt;$E$60,-$F$42*FI$1*FI$30/12,-$F$42*FI$1*$E$42*FI$30/12)</f>
        <v>0</v>
      </c>
      <c r="FJ28" s="17">
        <f ca="1">IF(COLUMNS($Q26:FJ26)&gt;$E$60,-$F$42*FJ$1*FJ$30/12,-$F$42*FJ$1*$E$42*FJ$30/12)</f>
        <v>0</v>
      </c>
      <c r="FK28" s="17">
        <f ca="1">IF(COLUMNS($Q26:FK26)&gt;$E$60,-$F$42*FK$1*FK$30/12,-$F$42*FK$1*$E$42*FK$30/12)</f>
        <v>0</v>
      </c>
      <c r="FL28" s="17">
        <f ca="1">IF(COLUMNS($Q26:FL26)&gt;$E$60,-$F$42*FL$1*FL$30/12,-$F$42*FL$1*$E$42*FL$30/12)</f>
        <v>0</v>
      </c>
      <c r="FM28" s="17">
        <f ca="1">IF(COLUMNS($Q26:FM26)&gt;$E$60,-$F$42*FM$1*FM$30/12,-$F$42*FM$1*$E$42*FM$30/12)</f>
        <v>0</v>
      </c>
      <c r="FN28" s="17">
        <f ca="1">IF(COLUMNS($Q26:FN26)&gt;$E$60,-$F$42*FN$1*FN$30/12,-$F$42*FN$1*$E$42*FN$30/12)</f>
        <v>0</v>
      </c>
      <c r="FO28" s="17">
        <f ca="1">IF(COLUMNS($Q26:FO26)&gt;$E$60,-$F$42*FO$1*FO$30/12,-$F$42*FO$1*$E$42*FO$30/12)</f>
        <v>0</v>
      </c>
      <c r="FP28" s="17">
        <f ca="1">IF(COLUMNS($Q26:FP26)&gt;$E$60,-$F$42*FP$1*FP$30/12,-$F$42*FP$1*$E$42*FP$30/12)</f>
        <v>0</v>
      </c>
      <c r="FQ28" s="17">
        <f ca="1">IF(COLUMNS($Q26:FQ26)&gt;$E$60,-$F$42*FQ$1*FQ$30/12,-$F$42*FQ$1*$E$42*FQ$30/12)</f>
        <v>0</v>
      </c>
      <c r="FR28" s="17">
        <f ca="1">IF(COLUMNS($Q26:FR26)&gt;$E$60,-$F$42*FR$1*FR$30/12,-$F$42*FR$1*$E$42*FR$30/12)</f>
        <v>0</v>
      </c>
      <c r="FS28" s="17">
        <f ca="1">IF(COLUMNS($Q26:FS26)&gt;$E$60,-$F$42*FS$1*FS$30/12,-$F$42*FS$1*$E$42*FS$30/12)</f>
        <v>0</v>
      </c>
      <c r="FT28" s="17">
        <f ca="1">IF(COLUMNS($Q26:FT26)&gt;$E$60,-$F$42*FT$1*FT$30/12,-$F$42*FT$1*$E$42*FT$30/12)</f>
        <v>0</v>
      </c>
      <c r="FU28" s="17">
        <f ca="1">IF(COLUMNS($Q26:FU26)&gt;$E$60,-$F$42*FU$1*FU$30/12,-$F$42*FU$1*$E$42*FU$30/12)</f>
        <v>0</v>
      </c>
      <c r="FV28" s="17">
        <f ca="1">IF(COLUMNS($Q26:FV26)&gt;$E$60,-$F$42*FV$1*FV$30/12,-$F$42*FV$1*$E$42*FV$30/12)</f>
        <v>0</v>
      </c>
      <c r="FW28" s="17">
        <f ca="1">IF(COLUMNS($Q26:FW26)&gt;$E$60,-$F$42*FW$1*FW$30/12,-$F$42*FW$1*$E$42*FW$30/12)</f>
        <v>0</v>
      </c>
      <c r="FX28" s="17">
        <f ca="1">IF(COLUMNS($Q26:FX26)&gt;$E$60,-$F$42*FX$1*FX$30/12,-$F$42*FX$1*$E$42*FX$30/12)</f>
        <v>0</v>
      </c>
      <c r="FY28" s="17">
        <f ca="1">IF(COLUMNS($Q26:FY26)&gt;$E$60,-$F$42*FY$1*FY$30/12,-$F$42*FY$1*$E$42*FY$30/12)</f>
        <v>0</v>
      </c>
      <c r="FZ28" s="17">
        <f ca="1">IF(COLUMNS($Q26:FZ26)&gt;$E$60,-$F$42*FZ$1*FZ$30/12,-$F$42*FZ$1*$E$42*FZ$30/12)</f>
        <v>0</v>
      </c>
      <c r="GA28" s="17">
        <f ca="1">IF(COLUMNS($Q26:GA26)&gt;$E$60,-$F$42*GA$1*GA$30/12,-$F$42*GA$1*$E$42*GA$30/12)</f>
        <v>0</v>
      </c>
      <c r="GB28" s="17">
        <f ca="1">IF(COLUMNS($Q26:GB26)&gt;$E$60,-$F$42*GB$1*GB$30/12,-$F$42*GB$1*$E$42*GB$30/12)</f>
        <v>0</v>
      </c>
      <c r="GC28" s="17">
        <f ca="1">IF(COLUMNS($Q26:GC26)&gt;$E$60,-$F$42*GC$1*GC$30/12,-$F$42*GC$1*$E$42*GC$30/12)</f>
        <v>0</v>
      </c>
      <c r="GD28" s="17">
        <f ca="1">IF(COLUMNS($Q26:GD26)&gt;$E$60,-$F$42*GD$1*GD$30/12,-$F$42*GD$1*$E$42*GD$30/12)</f>
        <v>0</v>
      </c>
      <c r="GE28" s="17">
        <f ca="1">IF(COLUMNS($Q26:GE26)&gt;$E$60,-$F$42*GE$1*GE$30/12,-$F$42*GE$1*$E$42*GE$30/12)</f>
        <v>0</v>
      </c>
      <c r="GF28" s="17">
        <f ca="1">IF(COLUMNS($Q26:GF26)&gt;$E$60,-$F$42*GF$1*GF$30/12,-$F$42*GF$1*$E$42*GF$30/12)</f>
        <v>0</v>
      </c>
      <c r="GG28" s="17">
        <f ca="1">IF(COLUMNS($Q26:GG26)&gt;$E$60,-$F$42*GG$1*GG$30/12,-$F$42*GG$1*$E$42*GG$30/12)</f>
        <v>0</v>
      </c>
      <c r="GH28" s="17">
        <f ca="1">IF(COLUMNS($Q26:GH26)&gt;$E$60,-$F$42*GH$1*GH$30/12,-$F$42*GH$1*$E$42*GH$30/12)</f>
        <v>0</v>
      </c>
      <c r="GI28" s="17">
        <f ca="1">IF(COLUMNS($Q26:GI26)&gt;$E$60,-$F$42*GI$1*GI$30/12,-$F$42*GI$1*$E$42*GI$30/12)</f>
        <v>0</v>
      </c>
      <c r="GJ28" s="17">
        <f ca="1">IF(COLUMNS($Q26:GJ26)&gt;$E$60,-$F$42*GJ$1*GJ$30/12,-$F$42*GJ$1*$E$42*GJ$30/12)</f>
        <v>0</v>
      </c>
      <c r="GK28" s="17">
        <f ca="1">IF(COLUMNS($Q26:GK26)&gt;$E$60,-$F$42*GK$1*GK$30/12,-$F$42*GK$1*$E$42*GK$30/12)</f>
        <v>0</v>
      </c>
      <c r="GL28" s="17">
        <f ca="1">IF(COLUMNS($Q26:GL26)&gt;$E$60,-$F$42*GL$1*GL$30/12,-$F$42*GL$1*$E$42*GL$30/12)</f>
        <v>0</v>
      </c>
      <c r="GM28" s="17">
        <f ca="1">IF(COLUMNS($Q26:GM26)&gt;$E$60,-$F$42*GM$1*GM$30/12,-$F$42*GM$1*$E$42*GM$30/12)</f>
        <v>0</v>
      </c>
      <c r="GN28" s="17">
        <f ca="1">IF(COLUMNS($Q26:GN26)&gt;$E$60,-$F$42*GN$1*GN$30/12,-$F$42*GN$1*$E$42*GN$30/12)</f>
        <v>0</v>
      </c>
      <c r="GO28" s="17">
        <f ca="1">IF(COLUMNS($Q26:GO26)&gt;$E$60,-$F$42*GO$1*GO$30/12,-$F$42*GO$1*$E$42*GO$30/12)</f>
        <v>0</v>
      </c>
      <c r="GP28" s="17">
        <f ca="1">IF(COLUMNS($Q26:GP26)&gt;$E$60,-$F$42*GP$1*GP$30/12,-$F$42*GP$1*$E$42*GP$30/12)</f>
        <v>0</v>
      </c>
      <c r="GQ28" s="17">
        <f ca="1">IF(COLUMNS($Q26:GQ26)&gt;$E$60,-$F$42*GQ$1*GQ$30/12,-$F$42*GQ$1*$E$42*GQ$30/12)</f>
        <v>0</v>
      </c>
      <c r="GR28" s="17">
        <f ca="1">IF(COLUMNS($Q26:GR26)&gt;$E$60,-$F$42*GR$1*GR$30/12,-$F$42*GR$1*$E$42*GR$30/12)</f>
        <v>0</v>
      </c>
      <c r="GS28" s="17">
        <f ca="1">IF(COLUMNS($Q26:GS26)&gt;$E$60,-$F$42*GS$1*GS$30/12,-$F$42*GS$1*$E$42*GS$30/12)</f>
        <v>0</v>
      </c>
      <c r="GT28" s="17">
        <f ca="1">IF(COLUMNS($Q26:GT26)&gt;$E$60,-$F$42*GT$1*GT$30/12,-$F$42*GT$1*$E$42*GT$30/12)</f>
        <v>0</v>
      </c>
      <c r="GU28" s="17">
        <f ca="1">IF(COLUMNS($Q26:GU26)&gt;$E$60,-$F$42*GU$1*GU$30/12,-$F$42*GU$1*$E$42*GU$30/12)</f>
        <v>0</v>
      </c>
      <c r="GV28" s="17">
        <f ca="1">IF(COLUMNS($Q26:GV26)&gt;$E$60,-$F$42*GV$1*GV$30/12,-$F$42*GV$1*$E$42*GV$30/12)</f>
        <v>0</v>
      </c>
      <c r="GW28" s="17">
        <f ca="1">IF(COLUMNS($Q26:GW26)&gt;$E$60,-$F$42*GW$1*GW$30/12,-$F$42*GW$1*$E$42*GW$30/12)</f>
        <v>0</v>
      </c>
      <c r="GX28" s="17">
        <f ca="1">IF(COLUMNS($Q26:GX26)&gt;$E$60,-$F$42*GX$1*GX$30/12,-$F$42*GX$1*$E$42*GX$30/12)</f>
        <v>0</v>
      </c>
      <c r="GY28" s="17">
        <f ca="1">IF(COLUMNS($Q26:GY26)&gt;$E$60,-$F$42*GY$1*GY$30/12,-$F$42*GY$1*$E$42*GY$30/12)</f>
        <v>0</v>
      </c>
      <c r="GZ28" s="17">
        <f ca="1">IF(COLUMNS($Q26:GZ26)&gt;$E$60,-$F$42*GZ$1*GZ$30/12,-$F$42*GZ$1*$E$42*GZ$30/12)</f>
        <v>0</v>
      </c>
      <c r="HA28" s="17">
        <f ca="1">IF(COLUMNS($Q26:HA26)&gt;$E$60,-$F$42*HA$1*HA$30/12,-$F$42*HA$1*$E$42*HA$30/12)</f>
        <v>0</v>
      </c>
      <c r="HB28" s="17">
        <f ca="1">IF(COLUMNS($Q26:HB26)&gt;$E$60,-$F$42*HB$1*HB$30/12,-$F$42*HB$1*$E$42*HB$30/12)</f>
        <v>0</v>
      </c>
      <c r="HC28" s="17">
        <f ca="1">IF(COLUMNS($Q26:HC26)&gt;$E$60,-$F$42*HC$1*HC$30/12,-$F$42*HC$1*$E$42*HC$30/12)</f>
        <v>0</v>
      </c>
      <c r="HD28" s="17">
        <f ca="1">IF(COLUMNS($Q26:HD26)&gt;$E$60,-$F$42*HD$1*HD$30/12,-$F$42*HD$1*$E$42*HD$30/12)</f>
        <v>0</v>
      </c>
      <c r="HE28" s="17">
        <f ca="1">IF(COLUMNS($Q26:HE26)&gt;$E$60,-$F$42*HE$1*HE$30/12,-$F$42*HE$1*$E$42*HE$30/12)</f>
        <v>0</v>
      </c>
      <c r="HF28" s="17">
        <f ca="1">IF(COLUMNS($Q26:HF26)&gt;$E$60,-$F$42*HF$1*HF$30/12,-$F$42*HF$1*$E$42*HF$30/12)</f>
        <v>0</v>
      </c>
      <c r="HG28" s="17">
        <f ca="1">IF(COLUMNS($Q26:HG26)&gt;$E$60,-$F$42*HG$1*HG$30/12,-$F$42*HG$1*$E$42*HG$30/12)</f>
        <v>0</v>
      </c>
      <c r="HH28" s="17">
        <f ca="1">IF(COLUMNS($Q26:HH26)&gt;$E$60,-$F$42*HH$1*HH$30/12,-$F$42*HH$1*$E$42*HH$30/12)</f>
        <v>0</v>
      </c>
      <c r="HI28" s="17">
        <f ca="1">IF(COLUMNS($Q26:HI26)&gt;$E$60,-$F$42*HI$1*HI$30/12,-$F$42*HI$1*$E$42*HI$30/12)</f>
        <v>0</v>
      </c>
      <c r="HJ28" s="17">
        <f ca="1">IF(COLUMNS($Q26:HJ26)&gt;$E$60,-$F$42*HJ$1*HJ$30/12,-$F$42*HJ$1*$E$42*HJ$30/12)</f>
        <v>0</v>
      </c>
      <c r="HK28" s="17">
        <f ca="1">IF(COLUMNS($Q26:HK26)&gt;$E$60,-$F$42*HK$1*HK$30/12,-$F$42*HK$1*$E$42*HK$30/12)</f>
        <v>0</v>
      </c>
      <c r="HL28" s="17">
        <f ca="1">IF(COLUMNS($Q26:HL26)&gt;$E$60,-$F$42*HL$1*HL$30/12,-$F$42*HL$1*$E$42*HL$30/12)</f>
        <v>0</v>
      </c>
      <c r="HM28" s="17">
        <f ca="1">IF(COLUMNS($Q26:HM26)&gt;$E$60,-$F$42*HM$1*HM$30/12,-$F$42*HM$1*$E$42*HM$30/12)</f>
        <v>0</v>
      </c>
      <c r="HN28" s="17">
        <f ca="1">IF(COLUMNS($Q26:HN26)&gt;$E$60,-$F$42*HN$1*HN$30/12,-$F$42*HN$1*$E$42*HN$30/12)</f>
        <v>0</v>
      </c>
      <c r="HO28" s="17">
        <f ca="1">IF(COLUMNS($Q26:HO26)&gt;$E$60,-$F$42*HO$1*HO$30/12,-$F$42*HO$1*$E$42*HO$30/12)</f>
        <v>0</v>
      </c>
      <c r="HP28" s="17">
        <f ca="1">IF(COLUMNS($Q26:HP26)&gt;$E$60,-$F$42*HP$1*HP$30/12,-$F$42*HP$1*$E$42*HP$30/12)</f>
        <v>0</v>
      </c>
      <c r="HQ28" s="17">
        <f ca="1">IF(COLUMNS($Q26:HQ26)&gt;$E$60,-$F$42*HQ$1*HQ$30/12,-$F$42*HQ$1*$E$42*HQ$30/12)</f>
        <v>0</v>
      </c>
      <c r="HR28" s="17">
        <f ca="1">IF(COLUMNS($Q26:HR26)&gt;$E$60,-$F$42*HR$1*HR$30/12,-$F$42*HR$1*$E$42*HR$30/12)</f>
        <v>0</v>
      </c>
      <c r="HS28" s="17">
        <f ca="1">IF(COLUMNS($Q26:HS26)&gt;$E$60,-$F$42*HS$1*HS$30/12,-$F$42*HS$1*$E$42*HS$30/12)</f>
        <v>0</v>
      </c>
      <c r="HT28" s="17">
        <f ca="1">IF(COLUMNS($Q26:HT26)&gt;$E$60,-$F$42*HT$1*HT$30/12,-$F$42*HT$1*$E$42*HT$30/12)</f>
        <v>0</v>
      </c>
      <c r="HU28" s="17">
        <f ca="1">IF(COLUMNS($Q26:HU26)&gt;$E$60,-$F$42*HU$1*HU$30/12,-$F$42*HU$1*$E$42*HU$30/12)</f>
        <v>0</v>
      </c>
      <c r="HV28" s="17">
        <f ca="1">IF(COLUMNS($Q26:HV26)&gt;$E$60,-$F$42*HV$1*HV$30/12,-$F$42*HV$1*$E$42*HV$30/12)</f>
        <v>0</v>
      </c>
      <c r="HW28" s="17">
        <f ca="1">IF(COLUMNS($Q26:HW26)&gt;$E$60,-$F$42*HW$1*HW$30/12,-$F$42*HW$1*$E$42*HW$30/12)</f>
        <v>0</v>
      </c>
      <c r="HX28" s="17">
        <f ca="1">IF(COLUMNS($Q26:HX26)&gt;$E$60,-$F$42*HX$1*HX$30/12,-$F$42*HX$1*$E$42*HX$30/12)</f>
        <v>0</v>
      </c>
      <c r="HY28" s="17">
        <f ca="1">IF(COLUMNS($Q26:HY26)&gt;$E$60,-$F$42*HY$1*HY$30/12,-$F$42*HY$1*$E$42*HY$30/12)</f>
        <v>0</v>
      </c>
      <c r="HZ28" s="17">
        <f ca="1">IF(COLUMNS($Q26:HZ26)&gt;$E$60,-$F$42*HZ$1*HZ$30/12,-$F$42*HZ$1*$E$42*HZ$30/12)</f>
        <v>0</v>
      </c>
      <c r="IA28" s="17">
        <f ca="1">IF(COLUMNS($Q26:IA26)&gt;$E$60,-$F$42*IA$1*IA$30/12,-$F$42*IA$1*$E$42*IA$30/12)</f>
        <v>0</v>
      </c>
      <c r="IB28" s="17">
        <f ca="1">IF(COLUMNS($Q26:IB26)&gt;$E$60,-$F$42*IB$1*IB$30/12,-$F$42*IB$1*$E$42*IB$30/12)</f>
        <v>0</v>
      </c>
      <c r="IC28" s="17">
        <f ca="1">IF(COLUMNS($Q26:IC26)&gt;$E$60,-$F$42*IC$1*IC$30/12,-$F$42*IC$1*$E$42*IC$30/12)</f>
        <v>0</v>
      </c>
      <c r="ID28" s="17">
        <f ca="1">IF(COLUMNS($Q26:ID26)&gt;$E$60,-$F$42*ID$1*ID$30/12,-$F$42*ID$1*$E$42*ID$30/12)</f>
        <v>0</v>
      </c>
      <c r="IE28" s="17">
        <f ca="1">IF(COLUMNS($Q26:IE26)&gt;$E$60,-$F$42*IE$1*IE$30/12,-$F$42*IE$1*$E$42*IE$30/12)</f>
        <v>0</v>
      </c>
      <c r="IF28" s="17">
        <f ca="1">IF(COLUMNS($Q26:IF26)&gt;$E$60,-$F$42*IF$1*IF$30/12,-$F$42*IF$1*$E$42*IF$30/12)</f>
        <v>0</v>
      </c>
      <c r="IG28" s="17">
        <f ca="1">IF(COLUMNS($Q26:IG26)&gt;$E$60,-$F$42*IG$1*IG$30/12,-$F$42*IG$1*$E$42*IG$30/12)</f>
        <v>0</v>
      </c>
      <c r="IH28" s="17">
        <f ca="1">IF(COLUMNS($Q26:IH26)&gt;$E$60,-$F$42*IH$1*IH$30/12,-$F$42*IH$1*$E$42*IH$30/12)</f>
        <v>0</v>
      </c>
      <c r="II28" s="17">
        <f ca="1">IF(COLUMNS($Q26:II26)&gt;$E$60,-$F$42*II$1*II$30/12,-$F$42*II$1*$E$42*II$30/12)</f>
        <v>0</v>
      </c>
      <c r="IJ28" s="17">
        <f ca="1">IF(COLUMNS($Q26:IJ26)&gt;$E$60,-$F$42*IJ$1*IJ$30/12,-$F$42*IJ$1*$E$42*IJ$30/12)</f>
        <v>0</v>
      </c>
      <c r="IK28" s="17">
        <f ca="1">IF(COLUMNS($Q26:IK26)&gt;$E$60,-$F$42*IK$1*IK$30/12,-$F$42*IK$1*$E$42*IK$30/12)</f>
        <v>0</v>
      </c>
      <c r="IL28" s="17">
        <f ca="1">IF(COLUMNS($Q26:IL26)&gt;$E$60,-$F$42*IL$1*IL$30/12,-$F$42*IL$1*$E$42*IL$30/12)</f>
        <v>0</v>
      </c>
      <c r="IM28" s="17">
        <f ca="1">IF(COLUMNS($Q26:IM26)&gt;$E$60,-$F$42*IM$1*IM$30/12,-$F$42*IM$1*$E$42*IM$30/12)</f>
        <v>0</v>
      </c>
      <c r="IN28" s="17">
        <f ca="1">IF(COLUMNS($Q26:IN26)&gt;$E$60,-$F$42*IN$1*IN$30/12,-$F$42*IN$1*$E$42*IN$30/12)</f>
        <v>0</v>
      </c>
      <c r="IO28" s="17">
        <f ca="1">IF(COLUMNS($Q26:IO26)&gt;$E$60,-$F$42*IO$1*IO$30/12,-$F$42*IO$1*$E$42*IO$30/12)</f>
        <v>0</v>
      </c>
      <c r="IP28" s="17">
        <f ca="1">IF(COLUMNS($Q26:IP26)&gt;$E$60,-$F$42*IP$1*IP$30/12,-$F$42*IP$1*$E$42*IP$30/12)</f>
        <v>0</v>
      </c>
      <c r="IQ28" s="17">
        <f ca="1">IF(COLUMNS($Q26:IQ26)&gt;$E$60,-$F$42*IQ$1*IQ$30/12,-$F$42*IQ$1*$E$42*IQ$30/12)</f>
        <v>0</v>
      </c>
      <c r="IR28" s="17">
        <f ca="1">IF(COLUMNS($Q26:IR26)&gt;$E$60,-$F$42*IR$1*IR$30/12,-$F$42*IR$1*$E$42*IR$30/12)</f>
        <v>0</v>
      </c>
      <c r="IS28" s="17">
        <f ca="1">IF(COLUMNS($Q26:IS26)&gt;$E$60,-$F$42*IS$1*IS$30/12,-$F$42*IS$1*$E$42*IS$30/12)</f>
        <v>0</v>
      </c>
      <c r="IT28" s="17">
        <f ca="1">IF(COLUMNS($Q26:IT26)&gt;$E$60,-$F$42*IT$1*IT$30/12,-$F$42*IT$1*$E$42*IT$30/12)</f>
        <v>0</v>
      </c>
      <c r="IU28" s="17">
        <f ca="1">IF(COLUMNS($Q26:IU26)&gt;$E$60,-$F$42*IU$1*IU$30/12,-$F$42*IU$1*$E$42*IU$30/12)</f>
        <v>0</v>
      </c>
      <c r="IV28" s="17">
        <f ca="1">IF(COLUMNS($Q26:IV26)&gt;$E$60,-$F$42*IV$1*IV$30/12,-$F$42*IV$1*$E$42*IV$30/12)</f>
        <v>0</v>
      </c>
      <c r="IW28" s="17">
        <f ca="1">IF(COLUMNS($Q26:IW26)&gt;$E$60,-$F$42*IW$1*IW$30/12,-$F$42*IW$1*$E$42*IW$30/12)</f>
        <v>0</v>
      </c>
      <c r="IX28" s="17">
        <f ca="1">IF(COLUMNS($Q26:IX26)&gt;$E$60,-$F$42*IX$1*IX$30/12,-$F$42*IX$1*$E$42*IX$30/12)</f>
        <v>0</v>
      </c>
      <c r="IY28" s="17">
        <f ca="1">IF(COLUMNS($Q26:IY26)&gt;$E$60,-$F$42*IY$1*IY$30/12,-$F$42*IY$1*$E$42*IY$30/12)</f>
        <v>0</v>
      </c>
      <c r="IZ28" s="17">
        <f ca="1">IF(COLUMNS($Q26:IZ26)&gt;$E$60,-$F$42*IZ$1*IZ$30/12,-$F$42*IZ$1*$E$42*IZ$30/12)</f>
        <v>0</v>
      </c>
      <c r="JA28" s="17">
        <f ca="1">IF(COLUMNS($Q26:JA26)&gt;$E$60,-$F$42*JA$1*JA$30/12,-$F$42*JA$1*$E$42*JA$30/12)</f>
        <v>0</v>
      </c>
      <c r="JB28" s="17">
        <f ca="1">IF(COLUMNS($Q26:JB26)&gt;$E$60,-$F$42*JB$1*JB$30/12,-$F$42*JB$1*$E$42*JB$30/12)</f>
        <v>0</v>
      </c>
      <c r="JC28" s="17">
        <f ca="1">IF(COLUMNS($Q26:JC26)&gt;$E$60,-$F$42*JC$1*JC$30/12,-$F$42*JC$1*$E$42*JC$30/12)</f>
        <v>0</v>
      </c>
      <c r="JD28" s="17">
        <f ca="1">IF(COLUMNS($Q26:JD26)&gt;$E$60,-$F$42*JD$1*JD$30/12,-$F$42*JD$1*$E$42*JD$30/12)</f>
        <v>0</v>
      </c>
      <c r="JE28" s="17">
        <f ca="1">IF(COLUMNS($Q26:JE26)&gt;$E$60,-$F$42*JE$1*JE$30/12,-$F$42*JE$1*$E$42*JE$30/12)</f>
        <v>0</v>
      </c>
      <c r="JF28" s="17">
        <f ca="1">IF(COLUMNS($Q26:JF26)&gt;$E$60,-$F$42*JF$1*JF$30/12,-$F$42*JF$1*$E$42*JF$30/12)</f>
        <v>0</v>
      </c>
      <c r="JG28" s="17">
        <f ca="1">IF(COLUMNS($Q26:JG26)&gt;$E$60,-$F$42*JG$1*JG$30/12,-$F$42*JG$1*$E$42*JG$30/12)</f>
        <v>0</v>
      </c>
      <c r="JH28" s="17">
        <f ca="1">IF(COLUMNS($Q26:JH26)&gt;$E$60,-$F$42*JH$1*JH$30/12,-$F$42*JH$1*$E$42*JH$30/12)</f>
        <v>0</v>
      </c>
      <c r="JI28" s="17">
        <f ca="1">IF(COLUMNS($Q26:JI26)&gt;$E$60,-$F$42*JI$1*JI$30/12,-$F$42*JI$1*$E$42*JI$30/12)</f>
        <v>0</v>
      </c>
      <c r="JJ28" s="17">
        <f ca="1">IF(COLUMNS($Q26:JJ26)&gt;$E$60,-$F$42*JJ$1*JJ$30/12,-$F$42*JJ$1*$E$42*JJ$30/12)</f>
        <v>0</v>
      </c>
      <c r="JK28" s="17">
        <f ca="1">IF(COLUMNS($Q26:JK26)&gt;$E$60,-$F$42*JK$1*JK$30/12,-$F$42*JK$1*$E$42*JK$30/12)</f>
        <v>0</v>
      </c>
      <c r="JL28" s="17">
        <f ca="1">IF(COLUMNS($Q26:JL26)&gt;$E$60,-$F$42*JL$1*JL$30/12,-$F$42*JL$1*$E$42*JL$30/12)</f>
        <v>0</v>
      </c>
      <c r="JM28" s="17">
        <f ca="1">IF(COLUMNS($Q26:JM26)&gt;$E$60,-$F$42*JM$1*JM$30/12,-$F$42*JM$1*$E$42*JM$30/12)</f>
        <v>0</v>
      </c>
      <c r="JN28" s="17">
        <f ca="1">IF(COLUMNS($Q26:JN26)&gt;$E$60,-$F$42*JN$1*JN$30/12,-$F$42*JN$1*$E$42*JN$30/12)</f>
        <v>0</v>
      </c>
      <c r="JO28" s="17">
        <f ca="1">IF(COLUMNS($Q26:JO26)&gt;$E$60,-$F$42*JO$1*JO$30/12,-$F$42*JO$1*$E$42*JO$30/12)</f>
        <v>0</v>
      </c>
      <c r="JP28" s="17">
        <f ca="1">IF(COLUMNS($Q26:JP26)&gt;$E$60,-$F$42*JP$1*JP$30/12,-$F$42*JP$1*$E$42*JP$30/12)</f>
        <v>0</v>
      </c>
      <c r="JQ28" s="17">
        <f ca="1">IF(COLUMNS($Q26:JQ26)&gt;$E$60,-$F$42*JQ$1*JQ$30/12,-$F$42*JQ$1*$E$42*JQ$30/12)</f>
        <v>0</v>
      </c>
      <c r="JR28" s="17">
        <f ca="1">IF(COLUMNS($Q26:JR26)&gt;$E$60,-$F$42*JR$1*JR$30/12,-$F$42*JR$1*$E$42*JR$30/12)</f>
        <v>0</v>
      </c>
      <c r="JS28" s="17">
        <f ca="1">IF(COLUMNS($Q26:JS26)&gt;$E$60,-$F$42*JS$1*JS$30/12,-$F$42*JS$1*$E$42*JS$30/12)</f>
        <v>0</v>
      </c>
      <c r="JT28" s="17">
        <f ca="1">IF(COLUMNS($Q26:JT26)&gt;$E$60,-$F$42*JT$1*JT$30/12,-$F$42*JT$1*$E$42*JT$30/12)</f>
        <v>0</v>
      </c>
      <c r="JU28" s="17">
        <f ca="1">IF(COLUMNS($Q26:JU26)&gt;$E$60,-$F$42*JU$1*JU$30/12,-$F$42*JU$1*$E$42*JU$30/12)</f>
        <v>0</v>
      </c>
      <c r="JV28" s="17">
        <f ca="1">IF(COLUMNS($Q26:JV26)&gt;$E$60,-$F$42*JV$1*JV$30/12,-$F$42*JV$1*$E$42*JV$30/12)</f>
        <v>0</v>
      </c>
      <c r="JW28" s="17">
        <f ca="1">IF(COLUMNS($Q26:JW26)&gt;$E$60,-$F$42*JW$1*JW$30/12,-$F$42*JW$1*$E$42*JW$30/12)</f>
        <v>0</v>
      </c>
      <c r="JX28" s="17">
        <f ca="1">IF(COLUMNS($Q26:JX26)&gt;$E$60,-$F$42*JX$1*JX$30/12,-$F$42*JX$1*$E$42*JX$30/12)</f>
        <v>0</v>
      </c>
      <c r="JY28" s="17">
        <f ca="1">IF(COLUMNS($Q26:JY26)&gt;$E$60,-$F$42*JY$1*JY$30/12,-$F$42*JY$1*$E$42*JY$30/12)</f>
        <v>0</v>
      </c>
      <c r="JZ28" s="17">
        <f ca="1">IF(COLUMNS($Q26:JZ26)&gt;$E$60,-$F$42*JZ$1*JZ$30/12,-$F$42*JZ$1*$E$42*JZ$30/12)</f>
        <v>0</v>
      </c>
      <c r="KA28" s="17">
        <f ca="1">IF(COLUMNS($Q26:KA26)&gt;$E$60,-$F$42*KA$1*KA$30/12,-$F$42*KA$1*$E$42*KA$30/12)</f>
        <v>0</v>
      </c>
      <c r="KB28" s="17">
        <f ca="1">IF(COLUMNS($Q26:KB26)&gt;$E$60,-$F$42*KB$1*KB$30/12,-$F$42*KB$1*$E$42*KB$30/12)</f>
        <v>0</v>
      </c>
      <c r="KC28" s="17">
        <f ca="1">IF(COLUMNS($Q26:KC26)&gt;$E$60,-$F$42*KC$1*KC$30/12,-$F$42*KC$1*$E$42*KC$30/12)</f>
        <v>0</v>
      </c>
      <c r="KD28" s="17">
        <f ca="1">IF(COLUMNS($Q26:KD26)&gt;$E$60,-$F$42*KD$1*KD$30/12,-$F$42*KD$1*$E$42*KD$30/12)</f>
        <v>0</v>
      </c>
      <c r="KE28" s="17">
        <f ca="1">IF(COLUMNS($Q26:KE26)&gt;$E$60,-$F$42*KE$1*KE$30/12,-$F$42*KE$1*$E$42*KE$30/12)</f>
        <v>0</v>
      </c>
      <c r="KF28" s="17">
        <f ca="1">IF(COLUMNS($Q26:KF26)&gt;$E$60,-$F$42*KF$1*KF$30/12,-$F$42*KF$1*$E$42*KF$30/12)</f>
        <v>0</v>
      </c>
      <c r="KG28" s="17">
        <f ca="1">IF(COLUMNS($Q26:KG26)&gt;$E$60,-$F$42*KG$1*KG$30/12,-$F$42*KG$1*$E$42*KG$30/12)</f>
        <v>0</v>
      </c>
      <c r="KH28" s="17">
        <f ca="1">IF(COLUMNS($Q26:KH26)&gt;$E$60,-$F$42*KH$1*KH$30/12,-$F$42*KH$1*$E$42*KH$30/12)</f>
        <v>0</v>
      </c>
      <c r="KI28" s="17">
        <f ca="1">IF(COLUMNS($Q26:KI26)&gt;$E$60,-$F$42*KI$1*KI$30/12,-$F$42*KI$1*$E$42*KI$30/12)</f>
        <v>0</v>
      </c>
      <c r="KJ28" s="17">
        <f ca="1">IF(COLUMNS($Q26:KJ26)&gt;$E$60,-$F$42*KJ$1*KJ$30/12,-$F$42*KJ$1*$E$42*KJ$30/12)</f>
        <v>0</v>
      </c>
      <c r="KK28" s="17">
        <f ca="1">IF(COLUMNS($Q26:KK26)&gt;$E$60,-$F$42*KK$1*KK$30/12,-$F$42*KK$1*$E$42*KK$30/12)</f>
        <v>0</v>
      </c>
      <c r="KL28" s="17">
        <f ca="1">IF(COLUMNS($Q26:KL26)&gt;$E$60,-$F$42*KL$1*KL$30/12,-$F$42*KL$1*$E$42*KL$30/12)</f>
        <v>0</v>
      </c>
      <c r="KM28" s="17">
        <f ca="1">IF(COLUMNS($Q26:KM26)&gt;$E$60,-$F$42*KM$1*KM$30/12,-$F$42*KM$1*$E$42*KM$30/12)</f>
        <v>0</v>
      </c>
      <c r="KN28" s="17">
        <f ca="1">IF(COLUMNS($Q26:KN26)&gt;$E$60,-$F$42*KN$1*KN$30/12,-$F$42*KN$1*$E$42*KN$30/12)</f>
        <v>0</v>
      </c>
      <c r="KO28" s="17">
        <f ca="1">IF(COLUMNS($Q26:KO26)&gt;$E$60,-$F$42*KO$1*KO$30/12,-$F$42*KO$1*$E$42*KO$30/12)</f>
        <v>0</v>
      </c>
      <c r="KP28" s="17">
        <f ca="1">IF(COLUMNS($Q26:KP26)&gt;$E$60,-$F$42*KP$1*KP$30/12,-$F$42*KP$1*$E$42*KP$30/12)</f>
        <v>0</v>
      </c>
      <c r="KQ28" s="17">
        <f ca="1">IF(COLUMNS($Q26:KQ26)&gt;$E$60,-$F$42*KQ$1*KQ$30/12,-$F$42*KQ$1*$E$42*KQ$30/12)</f>
        <v>0</v>
      </c>
      <c r="KR28" s="17">
        <f ca="1">IF(COLUMNS($Q26:KR26)&gt;$E$60,-$F$42*KR$1*KR$30/12,-$F$42*KR$1*$E$42*KR$30/12)</f>
        <v>0</v>
      </c>
      <c r="KS28" s="17">
        <f ca="1">IF(COLUMNS($Q26:KS26)&gt;$E$60,-$F$42*KS$1*KS$30/12,-$F$42*KS$1*$E$42*KS$30/12)</f>
        <v>0</v>
      </c>
      <c r="KT28" s="17">
        <f ca="1">IF(COLUMNS($Q26:KT26)&gt;$E$60,-$F$42*KT$1*KT$30/12,-$F$42*KT$1*$E$42*KT$30/12)</f>
        <v>0</v>
      </c>
      <c r="KU28" s="17">
        <f ca="1">IF(COLUMNS($Q26:KU26)&gt;$E$60,-$F$42*KU$1*KU$30/12,-$F$42*KU$1*$E$42*KU$30/12)</f>
        <v>0</v>
      </c>
      <c r="KV28" s="17">
        <f ca="1">IF(COLUMNS($Q26:KV26)&gt;$E$60,-$F$42*KV$1*KV$30/12,-$F$42*KV$1*$E$42*KV$30/12)</f>
        <v>0</v>
      </c>
      <c r="KW28" s="17">
        <f ca="1">IF(COLUMNS($Q26:KW26)&gt;$E$60,-$F$42*KW$1*KW$30/12,-$F$42*KW$1*$E$42*KW$30/12)</f>
        <v>0</v>
      </c>
      <c r="KX28" s="17">
        <f ca="1">IF(COLUMNS($Q26:KX26)&gt;$E$60,-$F$42*KX$1*KX$30/12,-$F$42*KX$1*$E$42*KX$30/12)</f>
        <v>0</v>
      </c>
      <c r="KY28" s="17">
        <f ca="1">IF(COLUMNS($Q26:KY26)&gt;$E$60,-$F$42*KY$1*KY$30/12,-$F$42*KY$1*$E$42*KY$30/12)</f>
        <v>0</v>
      </c>
      <c r="KZ28" s="17">
        <f ca="1">IF(COLUMNS($Q26:KZ26)&gt;$E$60,-$F$42*KZ$1*KZ$30/12,-$F$42*KZ$1*$E$42*KZ$30/12)</f>
        <v>0</v>
      </c>
      <c r="LA28" s="17">
        <f ca="1">IF(COLUMNS($Q26:LA26)&gt;$E$60,-$F$42*LA$1*LA$30/12,-$F$42*LA$1*$E$42*LA$30/12)</f>
        <v>0</v>
      </c>
      <c r="LB28" s="17">
        <f ca="1">IF(COLUMNS($Q26:LB26)&gt;$E$60,-$F$42*LB$1*LB$30/12,-$F$42*LB$1*$E$42*LB$30/12)</f>
        <v>0</v>
      </c>
      <c r="LC28" s="17">
        <f ca="1">IF(COLUMNS($Q26:LC26)&gt;$E$60,-$F$42*LC$1*LC$30/12,-$F$42*LC$1*$E$42*LC$30/12)</f>
        <v>0</v>
      </c>
      <c r="LD28" s="17">
        <f ca="1">IF(COLUMNS($Q26:LD26)&gt;$E$60,-$F$42*LD$1*LD$30/12,-$F$42*LD$1*$E$42*LD$30/12)</f>
        <v>0</v>
      </c>
      <c r="LE28" s="17">
        <f ca="1">IF(COLUMNS($Q26:LE26)&gt;$E$60,-$F$42*LE$1*LE$30/12,-$F$42*LE$1*$E$42*LE$30/12)</f>
        <v>0</v>
      </c>
      <c r="LF28" s="17">
        <f ca="1">IF(COLUMNS($Q26:LF26)&gt;$E$60,-$F$42*LF$1*LF$30/12,-$F$42*LF$1*$E$42*LF$30/12)</f>
        <v>0</v>
      </c>
      <c r="LG28" s="17">
        <f ca="1">IF(COLUMNS($Q26:LG26)&gt;$E$60,-$F$42*LG$1*LG$30/12,-$F$42*LG$1*$E$42*LG$30/12)</f>
        <v>0</v>
      </c>
      <c r="LH28" s="17">
        <f ca="1">IF(COLUMNS($Q26:LH26)&gt;$E$60,-$F$42*LH$1*LH$30/12,-$F$42*LH$1*$E$42*LH$30/12)</f>
        <v>0</v>
      </c>
      <c r="LI28" s="17">
        <f ca="1">IF(COLUMNS($Q26:LI26)&gt;$E$60,-$F$42*LI$1*LI$30/12,-$F$42*LI$1*$E$42*LI$30/12)</f>
        <v>0</v>
      </c>
      <c r="LJ28" s="17">
        <f ca="1">IF(COLUMNS($Q26:LJ26)&gt;$E$60,-$F$42*LJ$1*LJ$30/12,-$F$42*LJ$1*$E$42*LJ$30/12)</f>
        <v>0</v>
      </c>
      <c r="LK28" s="17">
        <f ca="1">IF(COLUMNS($Q26:LK26)&gt;$E$60,-$F$42*LK$1*LK$30/12,-$F$42*LK$1*$E$42*LK$30/12)</f>
        <v>0</v>
      </c>
      <c r="LL28" s="17">
        <f ca="1">IF(COLUMNS($Q26:LL26)&gt;$E$60,-$F$42*LL$1*LL$30/12,-$F$42*LL$1*$E$42*LL$30/12)</f>
        <v>0</v>
      </c>
      <c r="LM28" s="17">
        <f ca="1">IF(COLUMNS($Q26:LM26)&gt;$E$60,-$F$42*LM$1*LM$30/12,-$F$42*LM$1*$E$42*LM$30/12)</f>
        <v>0</v>
      </c>
      <c r="LN28" s="17">
        <f ca="1">IF(COLUMNS($Q26:LN26)&gt;$E$60,-$F$42*LN$1*LN$30/12,-$F$42*LN$1*$E$42*LN$30/12)</f>
        <v>0</v>
      </c>
      <c r="LO28" s="17">
        <f ca="1">IF(COLUMNS($Q26:LO26)&gt;$E$60,-$F$42*LO$1*LO$30/12,-$F$42*LO$1*$E$42*LO$30/12)</f>
        <v>0</v>
      </c>
      <c r="LP28" s="17">
        <f ca="1">IF(COLUMNS($Q26:LP26)&gt;$E$60,-$F$42*LP$1*LP$30/12,-$F$42*LP$1*$E$42*LP$30/12)</f>
        <v>0</v>
      </c>
      <c r="LQ28" s="17">
        <f ca="1">IF(COLUMNS($Q26:LQ26)&gt;$E$60,-$F$42*LQ$1*LQ$30/12,-$F$42*LQ$1*$E$42*LQ$30/12)</f>
        <v>0</v>
      </c>
      <c r="LR28" s="17">
        <f ca="1">IF(COLUMNS($Q26:LR26)&gt;$E$60,-$F$42*LR$1*LR$30/12,-$F$42*LR$1*$E$42*LR$30/12)</f>
        <v>0</v>
      </c>
      <c r="LS28" s="17">
        <f ca="1">IF(COLUMNS($Q26:LS26)&gt;$E$60,-$F$42*LS$1*LS$30/12,-$F$42*LS$1*$E$42*LS$30/12)</f>
        <v>0</v>
      </c>
      <c r="LT28" s="17">
        <f ca="1">IF(COLUMNS($Q26:LT26)&gt;$E$60,-$F$42*LT$1*LT$30/12,-$F$42*LT$1*$E$42*LT$30/12)</f>
        <v>0</v>
      </c>
      <c r="LU28" s="17">
        <f ca="1">IF(COLUMNS($Q26:LU26)&gt;$E$60,-$F$42*LU$1*LU$30/12,-$F$42*LU$1*$E$42*LU$30/12)</f>
        <v>0</v>
      </c>
      <c r="LV28" s="17">
        <f ca="1">IF(COLUMNS($Q26:LV26)&gt;$E$60,-$F$42*LV$1*LV$30/12,-$F$42*LV$1*$E$42*LV$30/12)</f>
        <v>0</v>
      </c>
      <c r="LW28" s="17">
        <f ca="1">IF(COLUMNS($Q26:LW26)&gt;$E$60,-$F$42*LW$1*LW$30/12,-$F$42*LW$1*$E$42*LW$30/12)</f>
        <v>0</v>
      </c>
      <c r="LX28" s="17">
        <f ca="1">IF(COLUMNS($Q26:LX26)&gt;$E$60,-$F$42*LX$1*LX$30/12,-$F$42*LX$1*$E$42*LX$30/12)</f>
        <v>0</v>
      </c>
      <c r="LY28" s="17">
        <f ca="1">IF(COLUMNS($Q26:LY26)&gt;$E$60,-$F$42*LY$1*LY$30/12,-$F$42*LY$1*$E$42*LY$30/12)</f>
        <v>0</v>
      </c>
      <c r="LZ28" s="17">
        <f ca="1">IF(COLUMNS($Q26:LZ26)&gt;$E$60,-$F$42*LZ$1*LZ$30/12,-$F$42*LZ$1*$E$42*LZ$30/12)</f>
        <v>0</v>
      </c>
      <c r="MA28" s="17">
        <f ca="1">IF(COLUMNS($Q26:MA26)&gt;$E$60,-$F$42*MA$1*MA$30/12,-$F$42*MA$1*$E$42*MA$30/12)</f>
        <v>0</v>
      </c>
      <c r="MB28" s="17">
        <f ca="1">IF(COLUMNS($Q26:MB26)&gt;$E$60,-$F$42*MB$1*MB$30/12,-$F$42*MB$1*$E$42*MB$30/12)</f>
        <v>0</v>
      </c>
      <c r="MC28" s="17">
        <f ca="1">IF(COLUMNS($Q26:MC26)&gt;$E$60,-$F$42*MC$1*MC$30/12,-$F$42*MC$1*$E$42*MC$30/12)</f>
        <v>0</v>
      </c>
      <c r="MD28" s="17">
        <f ca="1">IF(COLUMNS($Q26:MD26)&gt;$E$60,-$F$42*MD$1*MD$30/12,-$F$42*MD$1*$E$42*MD$30/12)</f>
        <v>0</v>
      </c>
      <c r="ME28" s="17">
        <f ca="1">IF(COLUMNS($Q26:ME26)&gt;$E$60,-$F$42*ME$1*ME$30/12,-$F$42*ME$1*$E$42*ME$30/12)</f>
        <v>0</v>
      </c>
      <c r="MF28" s="17">
        <f ca="1">IF(COLUMNS($Q26:MF26)&gt;$E$60,-$F$42*MF$1*MF$30/12,-$F$42*MF$1*$E$42*MF$30/12)</f>
        <v>0</v>
      </c>
      <c r="MG28" s="17">
        <f ca="1">IF(COLUMNS($Q26:MG26)&gt;$E$60,-$F$42*MG$1*MG$30/12,-$F$42*MG$1*$E$42*MG$30/12)</f>
        <v>0</v>
      </c>
      <c r="MH28" s="17">
        <f ca="1">IF(COLUMNS($Q26:MH26)&gt;$E$60,-$F$42*MH$1*MH$30/12,-$F$42*MH$1*$E$42*MH$30/12)</f>
        <v>0</v>
      </c>
      <c r="MI28" s="17">
        <f ca="1">IF(COLUMNS($Q26:MI26)&gt;$E$60,-$F$42*MI$1*MI$30/12,-$F$42*MI$1*$E$42*MI$30/12)</f>
        <v>0</v>
      </c>
      <c r="MJ28" s="17">
        <f ca="1">IF(COLUMNS($Q26:MJ26)&gt;$E$60,-$F$42*MJ$1*MJ$30/12,-$F$42*MJ$1*$E$42*MJ$30/12)</f>
        <v>0</v>
      </c>
      <c r="MK28" s="17">
        <f ca="1">IF(COLUMNS($Q26:MK26)&gt;$E$60,-$F$42*MK$1*MK$30/12,-$F$42*MK$1*$E$42*MK$30/12)</f>
        <v>0</v>
      </c>
      <c r="ML28" s="17">
        <f ca="1">IF(COLUMNS($Q26:ML26)&gt;$E$60,-$F$42*ML$1*ML$30/12,-$F$42*ML$1*$E$42*ML$30/12)</f>
        <v>0</v>
      </c>
      <c r="MM28" s="17">
        <f ca="1">IF(COLUMNS($Q26:MM26)&gt;$E$60,-$F$42*MM$1*MM$30/12,-$F$42*MM$1*$E$42*MM$30/12)</f>
        <v>0</v>
      </c>
      <c r="MN28" s="17">
        <f ca="1">IF(COLUMNS($Q26:MN26)&gt;$E$60,-$F$42*MN$1*MN$30/12,-$F$42*MN$1*$E$42*MN$30/12)</f>
        <v>0</v>
      </c>
      <c r="MO28" s="17">
        <f ca="1">IF(COLUMNS($Q26:MO26)&gt;$E$60,-$F$42*MO$1*MO$30/12,-$F$42*MO$1*$E$42*MO$30/12)</f>
        <v>0</v>
      </c>
      <c r="MP28" s="17">
        <f ca="1">IF(COLUMNS($Q26:MP26)&gt;$E$60,-$F$42*MP$1*MP$30/12,-$F$42*MP$1*$E$42*MP$30/12)</f>
        <v>0</v>
      </c>
      <c r="MQ28" s="17">
        <f ca="1">IF(COLUMNS($Q26:MQ26)&gt;$E$60,-$F$42*MQ$1*MQ$30/12,-$F$42*MQ$1*$E$42*MQ$30/12)</f>
        <v>0</v>
      </c>
      <c r="MR28" s="17">
        <f ca="1">IF(COLUMNS($Q26:MR26)&gt;$E$60,-$F$42*MR$1*MR$30/12,-$F$42*MR$1*$E$42*MR$30/12)</f>
        <v>0</v>
      </c>
      <c r="MS28" s="17">
        <f ca="1">IF(COLUMNS($Q26:MS26)&gt;$E$60,-$F$42*MS$1*MS$30/12,-$F$42*MS$1*$E$42*MS$30/12)</f>
        <v>0</v>
      </c>
      <c r="MT28" s="17">
        <f ca="1">IF(COLUMNS($Q26:MT26)&gt;$E$60,-$F$42*MT$1*MT$30/12,-$F$42*MT$1*$E$42*MT$30/12)</f>
        <v>0</v>
      </c>
      <c r="MU28" s="17">
        <f ca="1">IF(COLUMNS($Q26:MU26)&gt;$E$60,-$F$42*MU$1*MU$30/12,-$F$42*MU$1*$E$42*MU$30/12)</f>
        <v>0</v>
      </c>
      <c r="MV28" s="17">
        <f ca="1">IF(COLUMNS($Q26:MV26)&gt;$E$60,-$F$42*MV$1*MV$30/12,-$F$42*MV$1*$E$42*MV$30/12)</f>
        <v>0</v>
      </c>
      <c r="MW28" s="17">
        <f ca="1">IF(COLUMNS($Q26:MW26)&gt;$E$60,-$F$42*MW$1*MW$30/12,-$F$42*MW$1*$E$42*MW$30/12)</f>
        <v>0</v>
      </c>
      <c r="MX28" s="17">
        <f ca="1">IF(COLUMNS($Q26:MX26)&gt;$E$60,-$F$42*MX$1*MX$30/12,-$F$42*MX$1*$E$42*MX$30/12)</f>
        <v>0</v>
      </c>
      <c r="MY28" s="17">
        <f ca="1">IF(COLUMNS($Q26:MY26)&gt;$E$60,-$F$42*MY$1*MY$30/12,-$F$42*MY$1*$E$42*MY$30/12)</f>
        <v>0</v>
      </c>
      <c r="MZ28" s="17">
        <f ca="1">IF(COLUMNS($Q26:MZ26)&gt;$E$60,-$F$42*MZ$1*MZ$30/12,-$F$42*MZ$1*$E$42*MZ$30/12)</f>
        <v>0</v>
      </c>
      <c r="NA28" s="17">
        <f ca="1">IF(COLUMNS($Q26:NA26)&gt;$E$60,-$F$42*NA$1*NA$30/12,-$F$42*NA$1*$E$42*NA$30/12)</f>
        <v>0</v>
      </c>
      <c r="NB28" s="17">
        <f ca="1">IF(COLUMNS($Q26:NB26)&gt;$E$60,-$F$42*NB$1*NB$30/12,-$F$42*NB$1*$E$42*NB$30/12)</f>
        <v>0</v>
      </c>
      <c r="NC28" s="17">
        <f ca="1">IF(COLUMNS($Q26:NC26)&gt;$E$60,-$F$42*NC$1*NC$30/12,-$F$42*NC$1*$E$42*NC$30/12)</f>
        <v>0</v>
      </c>
      <c r="ND28" s="17">
        <f ca="1">IF(COLUMNS($Q26:ND26)&gt;$E$60,-$F$42*ND$1*ND$30/12,-$F$42*ND$1*$E$42*ND$30/12)</f>
        <v>0</v>
      </c>
      <c r="NE28" s="17">
        <f ca="1">IF(COLUMNS($Q26:NE26)&gt;$E$60,-$F$42*NE$1*NE$30/12,-$F$42*NE$1*$E$42*NE$30/12)</f>
        <v>0</v>
      </c>
      <c r="NF28" s="17">
        <f ca="1">IF(COLUMNS($Q26:NF26)&gt;$E$60,-$F$42*NF$1*NF$30/12,-$F$42*NF$1*$E$42*NF$30/12)</f>
        <v>0</v>
      </c>
      <c r="NG28" s="17">
        <f ca="1">IF(COLUMNS($Q26:NG26)&gt;$E$60,-$F$42*NG$1*NG$30/12,-$F$42*NG$1*$E$42*NG$30/12)</f>
        <v>0</v>
      </c>
      <c r="NH28" s="17">
        <f ca="1">IF(COLUMNS($Q26:NH26)&gt;$E$60,-$F$42*NH$1*NH$30/12,-$F$42*NH$1*$E$42*NH$30/12)</f>
        <v>0</v>
      </c>
      <c r="NI28" s="17">
        <f ca="1">IF(COLUMNS($Q26:NI26)&gt;$E$60,-$F$42*NI$1*NI$30/12,-$F$42*NI$1*$E$42*NI$30/12)</f>
        <v>0</v>
      </c>
      <c r="NJ28" s="17">
        <f ca="1">IF(COLUMNS($Q26:NJ26)&gt;$E$60,-$F$42*NJ$1*NJ$30/12,-$F$42*NJ$1*$E$42*NJ$30/12)</f>
        <v>0</v>
      </c>
      <c r="NK28" s="17">
        <f ca="1">IF(COLUMNS($Q26:NK26)&gt;$E$60,-$F$42*NK$1*NK$30/12,-$F$42*NK$1*$E$42*NK$30/12)</f>
        <v>0</v>
      </c>
      <c r="NL28" s="17">
        <f ca="1">IF(COLUMNS($Q26:NL26)&gt;$E$60,-$F$42*NL$1*NL$30/12,-$F$42*NL$1*$E$42*NL$30/12)</f>
        <v>0</v>
      </c>
      <c r="NM28" s="17">
        <f ca="1">IF(COLUMNS($Q26:NM26)&gt;$E$60,-$F$42*NM$1*NM$30/12,-$F$42*NM$1*$E$42*NM$30/12)</f>
        <v>0</v>
      </c>
      <c r="NN28" s="17">
        <f ca="1">IF(COLUMNS($Q26:NN26)&gt;$E$60,-$F$42*NN$1*NN$30/12,-$F$42*NN$1*$E$42*NN$30/12)</f>
        <v>0</v>
      </c>
      <c r="NO28" s="17">
        <f ca="1">IF(COLUMNS($Q26:NO26)&gt;$E$60,-$F$42*NO$1*NO$30/12,-$F$42*NO$1*$E$42*NO$30/12)</f>
        <v>0</v>
      </c>
      <c r="NP28" s="17">
        <f ca="1">IF(COLUMNS($Q26:NP26)&gt;$E$60,-$F$42*NP$1*NP$30/12,-$F$42*NP$1*$E$42*NP$30/12)</f>
        <v>0</v>
      </c>
      <c r="NQ28" s="17">
        <f ca="1">IF(COLUMNS($Q26:NQ26)&gt;$E$60,-$F$42*NQ$1*NQ$30/12,-$F$42*NQ$1*$E$42*NQ$30/12)</f>
        <v>0</v>
      </c>
      <c r="NR28" s="17">
        <f ca="1">IF(COLUMNS($Q26:NR26)&gt;$E$60,-$F$42*NR$1*NR$30/12,-$F$42*NR$1*$E$42*NR$30/12)</f>
        <v>0</v>
      </c>
      <c r="NS28" s="17">
        <f ca="1">IF(COLUMNS($Q26:NS26)&gt;$E$60,-$F$42*NS$1*NS$30/12,-$F$42*NS$1*$E$42*NS$30/12)</f>
        <v>0</v>
      </c>
      <c r="NT28" s="17">
        <f ca="1">IF(COLUMNS($Q26:NT26)&gt;$E$60,-$F$42*NT$1*NT$30/12,-$F$42*NT$1*$E$42*NT$30/12)</f>
        <v>0</v>
      </c>
      <c r="NU28" s="17">
        <f ca="1">IF(COLUMNS($Q26:NU26)&gt;$E$60,-$F$42*NU$1*NU$30/12,-$F$42*NU$1*$E$42*NU$30/12)</f>
        <v>0</v>
      </c>
      <c r="NV28" s="17">
        <f ca="1">IF(COLUMNS($Q26:NV26)&gt;$E$60,-$F$42*NV$1*NV$30/12,-$F$42*NV$1*$E$42*NV$30/12)</f>
        <v>0</v>
      </c>
      <c r="NW28" s="17">
        <f ca="1">IF(COLUMNS($Q26:NW26)&gt;$E$60,-$F$42*NW$1*NW$30/12,-$F$42*NW$1*$E$42*NW$30/12)</f>
        <v>0</v>
      </c>
      <c r="NX28" s="17">
        <f ca="1">IF(COLUMNS($Q26:NX26)&gt;$E$60,-$F$42*NX$1*NX$30/12,-$F$42*NX$1*$E$42*NX$30/12)</f>
        <v>0</v>
      </c>
      <c r="NY28" s="17">
        <f ca="1">IF(COLUMNS($Q26:NY26)&gt;$E$60,-$F$42*NY$1*NY$30/12,-$F$42*NY$1*$E$42*NY$30/12)</f>
        <v>0</v>
      </c>
      <c r="NZ28" s="17">
        <f ca="1">IF(COLUMNS($Q26:NZ26)&gt;$E$60,-$F$42*NZ$1*NZ$30/12,-$F$42*NZ$1*$E$42*NZ$30/12)</f>
        <v>0</v>
      </c>
      <c r="OA28" s="17">
        <f ca="1">IF(COLUMNS($Q26:OA26)&gt;$E$60,-$F$42*OA$1*OA$30/12,-$F$42*OA$1*$E$42*OA$30/12)</f>
        <v>0</v>
      </c>
      <c r="OB28" s="17">
        <f ca="1">IF(COLUMNS($Q26:OB26)&gt;$E$60,-$F$42*OB$1*OB$30/12,-$F$42*OB$1*$E$42*OB$30/12)</f>
        <v>0</v>
      </c>
      <c r="OC28" s="17">
        <f ca="1">IF(COLUMNS($Q26:OC26)&gt;$E$60,-$F$42*OC$1*OC$30/12,-$F$42*OC$1*$E$42*OC$30/12)</f>
        <v>0</v>
      </c>
      <c r="OD28" s="17">
        <f ca="1">IF(COLUMNS($Q26:OD26)&gt;$E$60,-$F$42*OD$1*OD$30/12,-$F$42*OD$1*$E$42*OD$30/12)</f>
        <v>0</v>
      </c>
      <c r="OE28" s="17">
        <f ca="1">IF(COLUMNS($Q26:OE26)&gt;$E$60,-$F$42*OE$1*OE$30/12,-$F$42*OE$1*$E$42*OE$30/12)</f>
        <v>0</v>
      </c>
      <c r="OF28" s="17">
        <f ca="1">IF(COLUMNS($Q26:OF26)&gt;$E$60,-$F$42*OF$1*OF$30/12,-$F$42*OF$1*$E$42*OF$30/12)</f>
        <v>0</v>
      </c>
      <c r="OG28" s="17">
        <f ca="1">IF(COLUMNS($Q26:OG26)&gt;$E$60,-$F$42*OG$1*OG$30/12,-$F$42*OG$1*$E$42*OG$30/12)</f>
        <v>0</v>
      </c>
      <c r="OH28" s="17">
        <f ca="1">IF(COLUMNS($Q26:OH26)&gt;$E$60,-$F$42*OH$1*OH$30/12,-$F$42*OH$1*$E$42*OH$30/12)</f>
        <v>0</v>
      </c>
      <c r="OI28" s="17">
        <f ca="1">IF(COLUMNS($Q26:OI26)&gt;$E$60,-$F$42*OI$1*OI$30/12,-$F$42*OI$1*$E$42*OI$30/12)</f>
        <v>0</v>
      </c>
      <c r="OJ28" s="17">
        <f ca="1">IF(COLUMNS($Q26:OJ26)&gt;$E$60,-$F$42*OJ$1*OJ$30/12,-$F$42*OJ$1*$E$42*OJ$30/12)</f>
        <v>0</v>
      </c>
      <c r="OK28" s="17">
        <f ca="1">IF(COLUMNS($Q26:OK26)&gt;$E$60,-$F$42*OK$1*OK$30/12,-$F$42*OK$1*$E$42*OK$30/12)</f>
        <v>0</v>
      </c>
      <c r="OL28" s="17">
        <f ca="1">IF(COLUMNS($Q26:OL26)&gt;$E$60,-$F$42*OL$1*OL$30/12,-$F$42*OL$1*$E$42*OL$30/12)</f>
        <v>0</v>
      </c>
      <c r="OM28" s="17">
        <f ca="1">IF(COLUMNS($Q26:OM26)&gt;$E$60,-$F$42*OM$1*OM$30/12,-$F$42*OM$1*$E$42*OM$30/12)</f>
        <v>0</v>
      </c>
      <c r="ON28" s="17">
        <f ca="1">IF(COLUMNS($Q26:ON26)&gt;$E$60,-$F$42*ON$1*ON$30/12,-$F$42*ON$1*$E$42*ON$30/12)</f>
        <v>0</v>
      </c>
      <c r="OO28" s="17">
        <f ca="1">IF(COLUMNS($Q26:OO26)&gt;$E$60,-$F$42*OO$1*OO$30/12,-$F$42*OO$1*$E$42*OO$30/12)</f>
        <v>0</v>
      </c>
      <c r="OP28" s="17">
        <f ca="1">IF(COLUMNS($Q26:OP26)&gt;$E$60,-$F$42*OP$1*OP$30/12,-$F$42*OP$1*$E$42*OP$30/12)</f>
        <v>0</v>
      </c>
      <c r="OQ28" s="17">
        <f ca="1">IF(COLUMNS($Q26:OQ26)&gt;$E$60,-$F$42*OQ$1*OQ$30/12,-$F$42*OQ$1*$E$42*OQ$30/12)</f>
        <v>0</v>
      </c>
      <c r="OT28" s="17">
        <f t="shared" ca="1" si="59"/>
        <v>-466.66666666666674</v>
      </c>
      <c r="OU28" s="17">
        <f t="shared" ca="1" si="60"/>
        <v>-804.66666666666686</v>
      </c>
      <c r="OV28" s="17">
        <f t="shared" ca="1" si="60"/>
        <v>-812.71333333333325</v>
      </c>
      <c r="OW28" s="17">
        <f t="shared" ca="1" si="60"/>
        <v>-820.84046666666666</v>
      </c>
      <c r="OX28" s="17">
        <f t="shared" ca="1" si="60"/>
        <v>-829.0488713333333</v>
      </c>
      <c r="OY28" s="17">
        <f t="shared" ca="1" si="60"/>
        <v>-837.33936004666657</v>
      </c>
      <c r="OZ28" s="17">
        <f t="shared" ca="1" si="60"/>
        <v>-845.71275364713324</v>
      </c>
      <c r="PA28" s="17">
        <f t="shared" ca="1" si="60"/>
        <v>-854.16988118360473</v>
      </c>
      <c r="PB28" s="17">
        <f t="shared" ca="1" si="60"/>
        <v>-862.71157999544096</v>
      </c>
      <c r="PC28" s="17">
        <f t="shared" ca="1" si="60"/>
        <v>-506.77693823394156</v>
      </c>
      <c r="PD28" s="17">
        <f t="shared" ca="1" si="60"/>
        <v>0</v>
      </c>
      <c r="PE28" s="17">
        <f t="shared" ca="1" si="60"/>
        <v>0</v>
      </c>
      <c r="PF28" s="17">
        <f t="shared" ca="1" si="60"/>
        <v>0</v>
      </c>
      <c r="PG28" s="17">
        <f t="shared" ca="1" si="60"/>
        <v>0</v>
      </c>
      <c r="PH28" s="17">
        <f t="shared" ca="1" si="60"/>
        <v>0</v>
      </c>
      <c r="PI28" s="17">
        <f t="shared" ca="1" si="60"/>
        <v>0</v>
      </c>
      <c r="PJ28" s="17">
        <f t="shared" ca="1" si="60"/>
        <v>0</v>
      </c>
      <c r="PK28" s="17">
        <f t="shared" ca="1" si="60"/>
        <v>0</v>
      </c>
      <c r="PL28" s="17">
        <f t="shared" ca="1" si="60"/>
        <v>0</v>
      </c>
      <c r="PM28" s="17">
        <f t="shared" ca="1" si="60"/>
        <v>0</v>
      </c>
      <c r="PN28" s="17">
        <f t="shared" ca="1" si="60"/>
        <v>0</v>
      </c>
      <c r="PO28" s="17">
        <f t="shared" ca="1" si="60"/>
        <v>0</v>
      </c>
      <c r="PP28" s="17">
        <f t="shared" ca="1" si="60"/>
        <v>0</v>
      </c>
      <c r="PQ28" s="17">
        <f t="shared" ca="1" si="60"/>
        <v>0</v>
      </c>
      <c r="PR28" s="17">
        <f t="shared" ca="1" si="60"/>
        <v>0</v>
      </c>
      <c r="PS28" s="17">
        <f t="shared" ca="1" si="60"/>
        <v>0</v>
      </c>
      <c r="PT28" s="17">
        <f t="shared" ca="1" si="60"/>
        <v>0</v>
      </c>
      <c r="PU28" s="17">
        <f t="shared" ca="1" si="60"/>
        <v>0</v>
      </c>
      <c r="PV28" s="17">
        <f t="shared" ca="1" si="60"/>
        <v>0</v>
      </c>
      <c r="PW28" s="17">
        <f t="shared" ca="1" si="60"/>
        <v>0</v>
      </c>
      <c r="PX28" s="17">
        <f t="shared" ca="1" si="60"/>
        <v>0</v>
      </c>
      <c r="PY28" s="17">
        <f t="shared" ca="1" si="60"/>
        <v>0</v>
      </c>
      <c r="PZ28" s="17">
        <f t="shared" ca="1" si="60"/>
        <v>0</v>
      </c>
      <c r="QA28" s="17">
        <f t="shared" ca="1" si="60"/>
        <v>0</v>
      </c>
    </row>
    <row r="29" spans="2:443" ht="15" x14ac:dyDescent="0.3">
      <c r="B29" s="14" t="s">
        <v>2</v>
      </c>
      <c r="C29" s="5" t="s">
        <v>120</v>
      </c>
      <c r="E29" s="1"/>
      <c r="L29" s="14"/>
      <c r="M29" s="15" t="s">
        <v>73</v>
      </c>
      <c r="O29" s="54">
        <f t="shared" ca="1" si="51"/>
        <v>-1432.6212220825232</v>
      </c>
      <c r="Q29" s="17">
        <f ca="1">IF(COLUMNS($Q26:Q26)&gt;$E$60,-$I$43*Q$1*Q$30/12,-$I$43*Q$1*$E$43*Q$30/12)</f>
        <v>-12.5</v>
      </c>
      <c r="R29" s="17">
        <f ca="1">IF(COLUMNS($Q26:R26)&gt;$E$60,-$I$43*R$1*R$30/12,-$I$43*R$1*$E$43*R$30/12)</f>
        <v>-12.5</v>
      </c>
      <c r="S29" s="17">
        <f ca="1">IF(COLUMNS($Q26:S26)&gt;$E$60,-$I$43*S$1*S$30/12,-$I$43*S$1*$E$43*S$30/12)</f>
        <v>-12.5</v>
      </c>
      <c r="T29" s="17">
        <f ca="1">IF(COLUMNS($Q26:T26)&gt;$E$60,-$I$43*T$1*T$30/12,-$I$43*T$1*$E$43*T$30/12)</f>
        <v>-12.5</v>
      </c>
      <c r="U29" s="17">
        <f ca="1">IF(COLUMNS($Q26:U26)&gt;$E$60,-$I$43*U$1*U$30/12,-$I$43*U$1*$E$43*U$30/12)</f>
        <v>-12.5</v>
      </c>
      <c r="V29" s="17">
        <f ca="1">IF(COLUMNS($Q26:V26)&gt;$E$60,-$I$43*V$1*V$30/12,-$I$43*V$1*$E$43*V$30/12)</f>
        <v>-12.5</v>
      </c>
      <c r="W29" s="17">
        <f ca="1">IF(COLUMNS($Q26:W26)&gt;$E$60,-$I$43*W$1*W$30/12,-$I$43*W$1*$E$43*W$30/12)</f>
        <v>-12.5</v>
      </c>
      <c r="X29" s="17">
        <f ca="1">IF(COLUMNS($Q26:X26)&gt;$E$60,-$I$43*X$1*X$30/12,-$I$43*X$1*$E$43*X$30/12)</f>
        <v>-12.5</v>
      </c>
      <c r="Y29" s="17">
        <f ca="1">IF(COLUMNS($Q26:Y26)&gt;$E$60,-$I$43*Y$1*Y$30/12,-$I$43*Y$1*$E$43*Y$30/12)</f>
        <v>-12.5</v>
      </c>
      <c r="Z29" s="17">
        <f ca="1">IF(COLUMNS($Q26:Z26)&gt;$E$60,-$I$43*Z$1*Z$30/12,-$I$43*Z$1*$E$43*Z$30/12)</f>
        <v>-12.5</v>
      </c>
      <c r="AA29" s="17">
        <f ca="1">IF(COLUMNS($Q26:AA26)&gt;$E$60,-$I$43*AA$1*AA$30/12,-$I$43*AA$1*$E$43*AA$30/12)</f>
        <v>-12.5</v>
      </c>
      <c r="AB29" s="17">
        <f ca="1">IF(COLUMNS($Q26:AB26)&gt;$E$60,-$I$43*AB$1*AB$30/12,-$I$43*AB$1*$E$43*AB$30/12)</f>
        <v>-12.5</v>
      </c>
      <c r="AC29" s="17">
        <f ca="1">IF(COLUMNS($Q26:AC26)&gt;$E$60,-$I$43*AC$1*AC$30/12,-$I$43*AC$1*$E$43*AC$30/12)</f>
        <v>-12.625</v>
      </c>
      <c r="AD29" s="17">
        <f ca="1">IF(COLUMNS($Q26:AD26)&gt;$E$60,-$I$43*AD$1*AD$30/12,-$I$43*AD$1*$E$43*AD$30/12)</f>
        <v>-12.625</v>
      </c>
      <c r="AE29" s="17">
        <f ca="1">IF(COLUMNS($Q26:AE26)&gt;$E$60,-$I$43*AE$1*AE$30/12,-$I$43*AE$1*$E$43*AE$30/12)</f>
        <v>-12.625</v>
      </c>
      <c r="AF29" s="17">
        <f ca="1">IF(COLUMNS($Q26:AF26)&gt;$E$60,-$I$43*AF$1*AF$30/12,-$I$43*AF$1*$E$43*AF$30/12)</f>
        <v>-12.625</v>
      </c>
      <c r="AG29" s="17">
        <f ca="1">IF(COLUMNS($Q26:AG26)&gt;$E$60,-$I$43*AG$1*AG$30/12,-$I$43*AG$1*$E$43*AG$30/12)</f>
        <v>-12.625</v>
      </c>
      <c r="AH29" s="17">
        <f ca="1">IF(COLUMNS($Q26:AH26)&gt;$E$60,-$I$43*AH$1*AH$30/12,-$I$43*AH$1*$E$43*AH$30/12)</f>
        <v>-12.625</v>
      </c>
      <c r="AI29" s="17">
        <f ca="1">IF(COLUMNS($Q26:AI26)&gt;$E$60,-$I$43*AI$1*AI$30/12,-$I$43*AI$1*$E$43*AI$30/12)</f>
        <v>-12.625</v>
      </c>
      <c r="AJ29" s="17">
        <f ca="1">IF(COLUMNS($Q26:AJ26)&gt;$E$60,-$I$43*AJ$1*AJ$30/12,-$I$43*AJ$1*$E$43*AJ$30/12)</f>
        <v>-12.625</v>
      </c>
      <c r="AK29" s="17">
        <f ca="1">IF(COLUMNS($Q26:AK26)&gt;$E$60,-$I$43*AK$1*AK$30/12,-$I$43*AK$1*$E$43*AK$30/12)</f>
        <v>-12.625</v>
      </c>
      <c r="AL29" s="17">
        <f ca="1">IF(COLUMNS($Q26:AL26)&gt;$E$60,-$I$43*AL$1*AL$30/12,-$I$43*AL$1*$E$43*AL$30/12)</f>
        <v>-12.625</v>
      </c>
      <c r="AM29" s="17">
        <f ca="1">IF(COLUMNS($Q26:AM26)&gt;$E$60,-$I$43*AM$1*AM$30/12,-$I$43*AM$1*$E$43*AM$30/12)</f>
        <v>-12.625</v>
      </c>
      <c r="AN29" s="17">
        <f ca="1">IF(COLUMNS($Q26:AN26)&gt;$E$60,-$I$43*AN$1*AN$30/12,-$I$43*AN$1*$E$43*AN$30/12)</f>
        <v>-12.625</v>
      </c>
      <c r="AO29" s="17">
        <f ca="1">IF(COLUMNS($Q26:AO26)&gt;$E$60,-$I$43*AO$1*AO$30/12,-$I$43*AO$1*$E$43*AO$30/12)</f>
        <v>-12.751250000000001</v>
      </c>
      <c r="AP29" s="17">
        <f ca="1">IF(COLUMNS($Q26:AP26)&gt;$E$60,-$I$43*AP$1*AP$30/12,-$I$43*AP$1*$E$43*AP$30/12)</f>
        <v>-12.751250000000001</v>
      </c>
      <c r="AQ29" s="17">
        <f ca="1">IF(COLUMNS($Q26:AQ26)&gt;$E$60,-$I$43*AQ$1*AQ$30/12,-$I$43*AQ$1*$E$43*AQ$30/12)</f>
        <v>-12.751250000000001</v>
      </c>
      <c r="AR29" s="17">
        <f ca="1">IF(COLUMNS($Q26:AR26)&gt;$E$60,-$I$43*AR$1*AR$30/12,-$I$43*AR$1*$E$43*AR$30/12)</f>
        <v>-12.751250000000001</v>
      </c>
      <c r="AS29" s="17">
        <f ca="1">IF(COLUMNS($Q26:AS26)&gt;$E$60,-$I$43*AS$1*AS$30/12,-$I$43*AS$1*$E$43*AS$30/12)</f>
        <v>-12.751250000000001</v>
      </c>
      <c r="AT29" s="17">
        <f ca="1">IF(COLUMNS($Q26:AT26)&gt;$E$60,-$I$43*AT$1*AT$30/12,-$I$43*AT$1*$E$43*AT$30/12)</f>
        <v>-12.751250000000001</v>
      </c>
      <c r="AU29" s="17">
        <f ca="1">IF(COLUMNS($Q26:AU26)&gt;$E$60,-$I$43*AU$1*AU$30/12,-$I$43*AU$1*$E$43*AU$30/12)</f>
        <v>-12.751250000000001</v>
      </c>
      <c r="AV29" s="17">
        <f ca="1">IF(COLUMNS($Q26:AV26)&gt;$E$60,-$I$43*AV$1*AV$30/12,-$I$43*AV$1*$E$43*AV$30/12)</f>
        <v>-12.751250000000001</v>
      </c>
      <c r="AW29" s="17">
        <f ca="1">IF(COLUMNS($Q26:AW26)&gt;$E$60,-$I$43*AW$1*AW$30/12,-$I$43*AW$1*$E$43*AW$30/12)</f>
        <v>-12.751250000000001</v>
      </c>
      <c r="AX29" s="17">
        <f ca="1">IF(COLUMNS($Q26:AX26)&gt;$E$60,-$I$43*AX$1*AX$30/12,-$I$43*AX$1*$E$43*AX$30/12)</f>
        <v>-12.751250000000001</v>
      </c>
      <c r="AY29" s="17">
        <f ca="1">IF(COLUMNS($Q26:AY26)&gt;$E$60,-$I$43*AY$1*AY$30/12,-$I$43*AY$1*$E$43*AY$30/12)</f>
        <v>-12.751250000000001</v>
      </c>
      <c r="AZ29" s="17">
        <f ca="1">IF(COLUMNS($Q26:AZ26)&gt;$E$60,-$I$43*AZ$1*AZ$30/12,-$I$43*AZ$1*$E$43*AZ$30/12)</f>
        <v>-12.751250000000001</v>
      </c>
      <c r="BA29" s="17">
        <f ca="1">IF(COLUMNS($Q26:BA26)&gt;$E$60,-$I$43*BA$1*BA$30/12,-$I$43*BA$1*$E$43*BA$30/12)</f>
        <v>-12.878762499999999</v>
      </c>
      <c r="BB29" s="17">
        <f ca="1">IF(COLUMNS($Q26:BB26)&gt;$E$60,-$I$43*BB$1*BB$30/12,-$I$43*BB$1*$E$43*BB$30/12)</f>
        <v>-12.878762499999999</v>
      </c>
      <c r="BC29" s="17">
        <f ca="1">IF(COLUMNS($Q26:BC26)&gt;$E$60,-$I$43*BC$1*BC$30/12,-$I$43*BC$1*$E$43*BC$30/12)</f>
        <v>-12.878762499999999</v>
      </c>
      <c r="BD29" s="17">
        <f ca="1">IF(COLUMNS($Q26:BD26)&gt;$E$60,-$I$43*BD$1*BD$30/12,-$I$43*BD$1*$E$43*BD$30/12)</f>
        <v>-12.878762499999999</v>
      </c>
      <c r="BE29" s="17">
        <f ca="1">IF(COLUMNS($Q26:BE26)&gt;$E$60,-$I$43*BE$1*BE$30/12,-$I$43*BE$1*$E$43*BE$30/12)</f>
        <v>-12.878762499999999</v>
      </c>
      <c r="BF29" s="17">
        <f ca="1">IF(COLUMNS($Q26:BF26)&gt;$E$60,-$I$43*BF$1*BF$30/12,-$I$43*BF$1*$E$43*BF$30/12)</f>
        <v>-12.878762499999999</v>
      </c>
      <c r="BG29" s="17">
        <f ca="1">IF(COLUMNS($Q26:BG26)&gt;$E$60,-$I$43*BG$1*BG$30/12,-$I$43*BG$1*$E$43*BG$30/12)</f>
        <v>-12.878762499999999</v>
      </c>
      <c r="BH29" s="17">
        <f ca="1">IF(COLUMNS($Q26:BH26)&gt;$E$60,-$I$43*BH$1*BH$30/12,-$I$43*BH$1*$E$43*BH$30/12)</f>
        <v>-12.878762499999999</v>
      </c>
      <c r="BI29" s="17">
        <f ca="1">IF(COLUMNS($Q26:BI26)&gt;$E$60,-$I$43*BI$1*BI$30/12,-$I$43*BI$1*$E$43*BI$30/12)</f>
        <v>-12.878762499999999</v>
      </c>
      <c r="BJ29" s="17">
        <f ca="1">IF(COLUMNS($Q26:BJ26)&gt;$E$60,-$I$43*BJ$1*BJ$30/12,-$I$43*BJ$1*$E$43*BJ$30/12)</f>
        <v>-12.878762499999999</v>
      </c>
      <c r="BK29" s="17">
        <f ca="1">IF(COLUMNS($Q26:BK26)&gt;$E$60,-$I$43*BK$1*BK$30/12,-$I$43*BK$1*$E$43*BK$30/12)</f>
        <v>-12.878762499999999</v>
      </c>
      <c r="BL29" s="17">
        <f ca="1">IF(COLUMNS($Q26:BL26)&gt;$E$60,-$I$43*BL$1*BL$30/12,-$I$43*BL$1*$E$43*BL$30/12)</f>
        <v>-12.878762499999999</v>
      </c>
      <c r="BM29" s="17">
        <f ca="1">IF(COLUMNS($Q26:BM26)&gt;$E$60,-$I$43*BM$1*BM$30/12,-$I$43*BM$1*$E$43*BM$30/12)</f>
        <v>-13.007550125</v>
      </c>
      <c r="BN29" s="17">
        <f ca="1">IF(COLUMNS($Q26:BN26)&gt;$E$60,-$I$43*BN$1*BN$30/12,-$I$43*BN$1*$E$43*BN$30/12)</f>
        <v>-13.007550125</v>
      </c>
      <c r="BO29" s="17">
        <f ca="1">IF(COLUMNS($Q26:BO26)&gt;$E$60,-$I$43*BO$1*BO$30/12,-$I$43*BO$1*$E$43*BO$30/12)</f>
        <v>-13.007550125</v>
      </c>
      <c r="BP29" s="17">
        <f ca="1">IF(COLUMNS($Q26:BP26)&gt;$E$60,-$I$43*BP$1*BP$30/12,-$I$43*BP$1*$E$43*BP$30/12)</f>
        <v>-13.007550125</v>
      </c>
      <c r="BQ29" s="17">
        <f ca="1">IF(COLUMNS($Q26:BQ26)&gt;$E$60,-$I$43*BQ$1*BQ$30/12,-$I$43*BQ$1*$E$43*BQ$30/12)</f>
        <v>-13.007550125</v>
      </c>
      <c r="BR29" s="17">
        <f ca="1">IF(COLUMNS($Q26:BR26)&gt;$E$60,-$I$43*BR$1*BR$30/12,-$I$43*BR$1*$E$43*BR$30/12)</f>
        <v>-13.007550125</v>
      </c>
      <c r="BS29" s="17">
        <f ca="1">IF(COLUMNS($Q26:BS26)&gt;$E$60,-$I$43*BS$1*BS$30/12,-$I$43*BS$1*$E$43*BS$30/12)</f>
        <v>-13.007550125</v>
      </c>
      <c r="BT29" s="17">
        <f ca="1">IF(COLUMNS($Q26:BT26)&gt;$E$60,-$I$43*BT$1*BT$30/12,-$I$43*BT$1*$E$43*BT$30/12)</f>
        <v>-13.007550125</v>
      </c>
      <c r="BU29" s="17">
        <f ca="1">IF(COLUMNS($Q26:BU26)&gt;$E$60,-$I$43*BU$1*BU$30/12,-$I$43*BU$1*$E$43*BU$30/12)</f>
        <v>-13.007550125</v>
      </c>
      <c r="BV29" s="17">
        <f ca="1">IF(COLUMNS($Q26:BV26)&gt;$E$60,-$I$43*BV$1*BV$30/12,-$I$43*BV$1*$E$43*BV$30/12)</f>
        <v>-13.007550125</v>
      </c>
      <c r="BW29" s="17">
        <f ca="1">IF(COLUMNS($Q26:BW26)&gt;$E$60,-$I$43*BW$1*BW$30/12,-$I$43*BW$1*$E$43*BW$30/12)</f>
        <v>-13.007550125</v>
      </c>
      <c r="BX29" s="17">
        <f ca="1">IF(COLUMNS($Q26:BX26)&gt;$E$60,-$I$43*BX$1*BX$30/12,-$I$43*BX$1*$E$43*BX$30/12)</f>
        <v>-13.007550125</v>
      </c>
      <c r="BY29" s="17">
        <f ca="1">IF(COLUMNS($Q26:BY26)&gt;$E$60,-$I$43*BY$1*BY$30/12,-$I$43*BY$1*$E$43*BY$30/12)</f>
        <v>-13.137625626249999</v>
      </c>
      <c r="BZ29" s="17">
        <f ca="1">IF(COLUMNS($Q26:BZ26)&gt;$E$60,-$I$43*BZ$1*BZ$30/12,-$I$43*BZ$1*$E$43*BZ$30/12)</f>
        <v>-13.137625626249999</v>
      </c>
      <c r="CA29" s="17">
        <f ca="1">IF(COLUMNS($Q26:CA26)&gt;$E$60,-$I$43*CA$1*CA$30/12,-$I$43*CA$1*$E$43*CA$30/12)</f>
        <v>-13.137625626249999</v>
      </c>
      <c r="CB29" s="17">
        <f ca="1">IF(COLUMNS($Q26:CB26)&gt;$E$60,-$I$43*CB$1*CB$30/12,-$I$43*CB$1*$E$43*CB$30/12)</f>
        <v>-13.137625626249999</v>
      </c>
      <c r="CC29" s="17">
        <f ca="1">IF(COLUMNS($Q26:CC26)&gt;$E$60,-$I$43*CC$1*CC$30/12,-$I$43*CC$1*$E$43*CC$30/12)</f>
        <v>-13.137625626249999</v>
      </c>
      <c r="CD29" s="17">
        <f ca="1">IF(COLUMNS($Q26:CD26)&gt;$E$60,-$I$43*CD$1*CD$30/12,-$I$43*CD$1*$E$43*CD$30/12)</f>
        <v>-13.137625626249999</v>
      </c>
      <c r="CE29" s="17">
        <f ca="1">IF(COLUMNS($Q26:CE26)&gt;$E$60,-$I$43*CE$1*CE$30/12,-$I$43*CE$1*$E$43*CE$30/12)</f>
        <v>-13.137625626249999</v>
      </c>
      <c r="CF29" s="17">
        <f ca="1">IF(COLUMNS($Q26:CF26)&gt;$E$60,-$I$43*CF$1*CF$30/12,-$I$43*CF$1*$E$43*CF$30/12)</f>
        <v>-13.137625626249999</v>
      </c>
      <c r="CG29" s="17">
        <f ca="1">IF(COLUMNS($Q26:CG26)&gt;$E$60,-$I$43*CG$1*CG$30/12,-$I$43*CG$1*$E$43*CG$30/12)</f>
        <v>-13.137625626249999</v>
      </c>
      <c r="CH29" s="17">
        <f ca="1">IF(COLUMNS($Q26:CH26)&gt;$E$60,-$I$43*CH$1*CH$30/12,-$I$43*CH$1*$E$43*CH$30/12)</f>
        <v>-13.137625626249999</v>
      </c>
      <c r="CI29" s="17">
        <f ca="1">IF(COLUMNS($Q26:CI26)&gt;$E$60,-$I$43*CI$1*CI$30/12,-$I$43*CI$1*$E$43*CI$30/12)</f>
        <v>-13.137625626249999</v>
      </c>
      <c r="CJ29" s="17">
        <f ca="1">IF(COLUMNS($Q26:CJ26)&gt;$E$60,-$I$43*CJ$1*CJ$30/12,-$I$43*CJ$1*$E$43*CJ$30/12)</f>
        <v>-13.137625626249999</v>
      </c>
      <c r="CK29" s="17">
        <f ca="1">IF(COLUMNS($Q26:CK26)&gt;$E$60,-$I$43*CK$1*CK$30/12,-$I$43*CK$1*$E$43*CK$30/12)</f>
        <v>-13.269001882512503</v>
      </c>
      <c r="CL29" s="17">
        <f ca="1">IF(COLUMNS($Q26:CL26)&gt;$E$60,-$I$43*CL$1*CL$30/12,-$I$43*CL$1*$E$43*CL$30/12)</f>
        <v>-13.269001882512503</v>
      </c>
      <c r="CM29" s="17">
        <f ca="1">IF(COLUMNS($Q26:CM26)&gt;$E$60,-$I$43*CM$1*CM$30/12,-$I$43*CM$1*$E$43*CM$30/12)</f>
        <v>-13.269001882512503</v>
      </c>
      <c r="CN29" s="17">
        <f ca="1">IF(COLUMNS($Q26:CN26)&gt;$E$60,-$I$43*CN$1*CN$30/12,-$I$43*CN$1*$E$43*CN$30/12)</f>
        <v>-13.269001882512503</v>
      </c>
      <c r="CO29" s="17">
        <f ca="1">IF(COLUMNS($Q26:CO26)&gt;$E$60,-$I$43*CO$1*CO$30/12,-$I$43*CO$1*$E$43*CO$30/12)</f>
        <v>-13.269001882512503</v>
      </c>
      <c r="CP29" s="17">
        <f ca="1">IF(COLUMNS($Q26:CP26)&gt;$E$60,-$I$43*CP$1*CP$30/12,-$I$43*CP$1*$E$43*CP$30/12)</f>
        <v>-13.269001882512503</v>
      </c>
      <c r="CQ29" s="17">
        <f ca="1">IF(COLUMNS($Q26:CQ26)&gt;$E$60,-$I$43*CQ$1*CQ$30/12,-$I$43*CQ$1*$E$43*CQ$30/12)</f>
        <v>-13.269001882512503</v>
      </c>
      <c r="CR29" s="17">
        <f ca="1">IF(COLUMNS($Q26:CR26)&gt;$E$60,-$I$43*CR$1*CR$30/12,-$I$43*CR$1*$E$43*CR$30/12)</f>
        <v>-13.269001882512503</v>
      </c>
      <c r="CS29" s="17">
        <f ca="1">IF(COLUMNS($Q26:CS26)&gt;$E$60,-$I$43*CS$1*CS$30/12,-$I$43*CS$1*$E$43*CS$30/12)</f>
        <v>-13.269001882512503</v>
      </c>
      <c r="CT29" s="17">
        <f ca="1">IF(COLUMNS($Q26:CT26)&gt;$E$60,-$I$43*CT$1*CT$30/12,-$I$43*CT$1*$E$43*CT$30/12)</f>
        <v>-13.269001882512503</v>
      </c>
      <c r="CU29" s="17">
        <f ca="1">IF(COLUMNS($Q26:CU26)&gt;$E$60,-$I$43*CU$1*CU$30/12,-$I$43*CU$1*$E$43*CU$30/12)</f>
        <v>-13.269001882512503</v>
      </c>
      <c r="CV29" s="17">
        <f ca="1">IF(COLUMNS($Q26:CV26)&gt;$E$60,-$I$43*CV$1*CV$30/12,-$I$43*CV$1*$E$43*CV$30/12)</f>
        <v>-13.269001882512503</v>
      </c>
      <c r="CW29" s="17">
        <f ca="1">IF(COLUMNS($Q26:CW26)&gt;$E$60,-$I$43*CW$1*CW$30/12,-$I$43*CW$1*$E$43*CW$30/12)</f>
        <v>-13.401691901337623</v>
      </c>
      <c r="CX29" s="17">
        <f ca="1">IF(COLUMNS($Q26:CX26)&gt;$E$60,-$I$43*CX$1*CX$30/12,-$I$43*CX$1*$E$43*CX$30/12)</f>
        <v>-13.401691901337623</v>
      </c>
      <c r="CY29" s="17">
        <f ca="1">IF(COLUMNS($Q26:CY26)&gt;$E$60,-$I$43*CY$1*CY$30/12,-$I$43*CY$1*$E$43*CY$30/12)</f>
        <v>-13.401691901337623</v>
      </c>
      <c r="CZ29" s="17">
        <f ca="1">IF(COLUMNS($Q26:CZ26)&gt;$E$60,-$I$43*CZ$1*CZ$30/12,-$I$43*CZ$1*$E$43*CZ$30/12)</f>
        <v>-13.401691901337623</v>
      </c>
      <c r="DA29" s="17">
        <f ca="1">IF(COLUMNS($Q26:DA26)&gt;$E$60,-$I$43*DA$1*DA$30/12,-$I$43*DA$1*$E$43*DA$30/12)</f>
        <v>-13.401691901337623</v>
      </c>
      <c r="DB29" s="17">
        <f ca="1">IF(COLUMNS($Q26:DB26)&gt;$E$60,-$I$43*DB$1*DB$30/12,-$I$43*DB$1*$E$43*DB$30/12)</f>
        <v>-13.401691901337623</v>
      </c>
      <c r="DC29" s="17">
        <f ca="1">IF(COLUMNS($Q26:DC26)&gt;$E$60,-$I$43*DC$1*DC$30/12,-$I$43*DC$1*$E$43*DC$30/12)</f>
        <v>-13.401691901337623</v>
      </c>
      <c r="DD29" s="17">
        <f ca="1">IF(COLUMNS($Q26:DD26)&gt;$E$60,-$I$43*DD$1*DD$30/12,-$I$43*DD$1*$E$43*DD$30/12)</f>
        <v>-13.401691901337623</v>
      </c>
      <c r="DE29" s="17">
        <f ca="1">IF(COLUMNS($Q26:DE26)&gt;$E$60,-$I$43*DE$1*DE$30/12,-$I$43*DE$1*$E$43*DE$30/12)</f>
        <v>-13.401691901337623</v>
      </c>
      <c r="DF29" s="17">
        <f ca="1">IF(COLUMNS($Q26:DF26)&gt;$E$60,-$I$43*DF$1*DF$30/12,-$I$43*DF$1*$E$43*DF$30/12)</f>
        <v>-13.401691901337623</v>
      </c>
      <c r="DG29" s="17">
        <f ca="1">IF(COLUMNS($Q26:DG26)&gt;$E$60,-$I$43*DG$1*DG$30/12,-$I$43*DG$1*$E$43*DG$30/12)</f>
        <v>-13.401691901337623</v>
      </c>
      <c r="DH29" s="17">
        <f ca="1">IF(COLUMNS($Q26:DH26)&gt;$E$60,-$I$43*DH$1*DH$30/12,-$I$43*DH$1*$E$43*DH$30/12)</f>
        <v>-13.401691901337623</v>
      </c>
      <c r="DI29" s="17">
        <f ca="1">IF(COLUMNS($Q26:DI26)&gt;$E$60,-$I$43*DI$1*DI$30/12,-$I$43*DI$1*$E$43*DI$30/12)</f>
        <v>-13.535708820351003</v>
      </c>
      <c r="DJ29" s="17">
        <f ca="1">IF(COLUMNS($Q26:DJ26)&gt;$E$60,-$I$43*DJ$1*DJ$30/12,-$I$43*DJ$1*$E$43*DJ$30/12)</f>
        <v>-13.535708820351003</v>
      </c>
      <c r="DK29" s="17">
        <f ca="1">IF(COLUMNS($Q26:DK26)&gt;$E$60,-$I$43*DK$1*DK$30/12,-$I$43*DK$1*$E$43*DK$30/12)</f>
        <v>-13.535708820351003</v>
      </c>
      <c r="DL29" s="17">
        <f ca="1">IF(COLUMNS($Q26:DL26)&gt;$E$60,-$I$43*DL$1*DL$30/12,-$I$43*DL$1*$E$43*DL$30/12)</f>
        <v>-13.535708820351003</v>
      </c>
      <c r="DM29" s="17">
        <f ca="1">IF(COLUMNS($Q26:DM26)&gt;$E$60,-$I$43*DM$1*DM$30/12,-$I$43*DM$1*$E$43*DM$30/12)</f>
        <v>-13.535708820351003</v>
      </c>
      <c r="DN29" s="17">
        <f ca="1">IF(COLUMNS($Q26:DN26)&gt;$E$60,-$I$43*DN$1*DN$30/12,-$I$43*DN$1*$E$43*DN$30/12)</f>
        <v>-13.535708820351003</v>
      </c>
      <c r="DO29" s="17">
        <f ca="1">IF(COLUMNS($Q26:DO26)&gt;$E$60,-$I$43*DO$1*DO$30/12,-$I$43*DO$1*$E$43*DO$30/12)</f>
        <v>-13.535708820351003</v>
      </c>
      <c r="DP29" s="17">
        <f ca="1">IF(COLUMNS($Q26:DP26)&gt;$E$60,-$I$43*DP$1*DP$30/12,-$I$43*DP$1*$E$43*DP$30/12)</f>
        <v>-13.535708820351003</v>
      </c>
      <c r="DQ29" s="17">
        <f ca="1">IF(COLUMNS($Q26:DQ26)&gt;$E$60,-$I$43*DQ$1*DQ$30/12,-$I$43*DQ$1*$E$43*DQ$30/12)</f>
        <v>-13.535708820351003</v>
      </c>
      <c r="DR29" s="17">
        <f ca="1">IF(COLUMNS($Q26:DR26)&gt;$E$60,-$I$43*DR$1*DR$30/12,-$I$43*DR$1*$E$43*DR$30/12)</f>
        <v>-13.535708820351003</v>
      </c>
      <c r="DS29" s="17">
        <f ca="1">IF(COLUMNS($Q26:DS26)&gt;$E$60,-$I$43*DS$1*DS$30/12,-$I$43*DS$1*$E$43*DS$30/12)</f>
        <v>-13.535708820351003</v>
      </c>
      <c r="DT29" s="17">
        <f ca="1">IF(COLUMNS($Q26:DT26)&gt;$E$60,-$I$43*DT$1*DT$30/12,-$I$43*DT$1*$E$43*DT$30/12)</f>
        <v>-13.535708820351003</v>
      </c>
      <c r="DU29" s="17">
        <f ca="1">IF(COLUMNS($Q26:DU26)&gt;$E$60,-$I$43*DU$1*DU$30/12,-$I$43*DU$1*$E$43*DU$30/12)</f>
        <v>-13.671065908554516</v>
      </c>
      <c r="DV29" s="17">
        <f ca="1">IF(COLUMNS($Q26:DV26)&gt;$E$60,-$I$43*DV$1*DV$30/12,-$I$43*DV$1*$E$43*DV$30/12)</f>
        <v>-13.671065908554516</v>
      </c>
      <c r="DW29" s="17">
        <f ca="1">IF(COLUMNS($Q26:DW26)&gt;$E$60,-$I$43*DW$1*DW$30/12,-$I$43*DW$1*$E$43*DW$30/12)</f>
        <v>0</v>
      </c>
      <c r="DX29" s="17">
        <f ca="1">IF(COLUMNS($Q26:DX26)&gt;$E$60,-$I$43*DX$1*DX$30/12,-$I$43*DX$1*$E$43*DX$30/12)</f>
        <v>0</v>
      </c>
      <c r="DY29" s="17">
        <f ca="1">IF(COLUMNS($Q26:DY26)&gt;$E$60,-$I$43*DY$1*DY$30/12,-$I$43*DY$1*$E$43*DY$30/12)</f>
        <v>0</v>
      </c>
      <c r="DZ29" s="17">
        <f ca="1">IF(COLUMNS($Q26:DZ26)&gt;$E$60,-$I$43*DZ$1*DZ$30/12,-$I$43*DZ$1*$E$43*DZ$30/12)</f>
        <v>0</v>
      </c>
      <c r="EA29" s="17">
        <f ca="1">IF(COLUMNS($Q26:EA26)&gt;$E$60,-$I$43*EA$1*EA$30/12,-$I$43*EA$1*$E$43*EA$30/12)</f>
        <v>0</v>
      </c>
      <c r="EB29" s="17">
        <f ca="1">IF(COLUMNS($Q26:EB26)&gt;$E$60,-$I$43*EB$1*EB$30/12,-$I$43*EB$1*$E$43*EB$30/12)</f>
        <v>0</v>
      </c>
      <c r="EC29" s="17">
        <f ca="1">IF(COLUMNS($Q26:EC26)&gt;$E$60,-$I$43*EC$1*EC$30/12,-$I$43*EC$1*$E$43*EC$30/12)</f>
        <v>0</v>
      </c>
      <c r="ED29" s="17">
        <f ca="1">IF(COLUMNS($Q26:ED26)&gt;$E$60,-$I$43*ED$1*ED$30/12,-$I$43*ED$1*$E$43*ED$30/12)</f>
        <v>0</v>
      </c>
      <c r="EE29" s="17">
        <f ca="1">IF(COLUMNS($Q26:EE26)&gt;$E$60,-$I$43*EE$1*EE$30/12,-$I$43*EE$1*$E$43*EE$30/12)</f>
        <v>0</v>
      </c>
      <c r="EF29" s="17">
        <f ca="1">IF(COLUMNS($Q26:EF26)&gt;$E$60,-$I$43*EF$1*EF$30/12,-$I$43*EF$1*$E$43*EF$30/12)</f>
        <v>0</v>
      </c>
      <c r="EG29" s="17">
        <f ca="1">IF(COLUMNS($Q26:EG26)&gt;$E$60,-$I$43*EG$1*EG$30/12,-$I$43*EG$1*$E$43*EG$30/12)</f>
        <v>0</v>
      </c>
      <c r="EH29" s="17">
        <f ca="1">IF(COLUMNS($Q26:EH26)&gt;$E$60,-$I$43*EH$1*EH$30/12,-$I$43*EH$1*$E$43*EH$30/12)</f>
        <v>0</v>
      </c>
      <c r="EI29" s="17">
        <f ca="1">IF(COLUMNS($Q26:EI26)&gt;$E$60,-$I$43*EI$1*EI$30/12,-$I$43*EI$1*$E$43*EI$30/12)</f>
        <v>0</v>
      </c>
      <c r="EJ29" s="17">
        <f ca="1">IF(COLUMNS($Q26:EJ26)&gt;$E$60,-$I$43*EJ$1*EJ$30/12,-$I$43*EJ$1*$E$43*EJ$30/12)</f>
        <v>0</v>
      </c>
      <c r="EK29" s="17">
        <f ca="1">IF(COLUMNS($Q26:EK26)&gt;$E$60,-$I$43*EK$1*EK$30/12,-$I$43*EK$1*$E$43*EK$30/12)</f>
        <v>0</v>
      </c>
      <c r="EL29" s="17">
        <f ca="1">IF(COLUMNS($Q26:EL26)&gt;$E$60,-$I$43*EL$1*EL$30/12,-$I$43*EL$1*$E$43*EL$30/12)</f>
        <v>0</v>
      </c>
      <c r="EM29" s="17">
        <f ca="1">IF(COLUMNS($Q26:EM26)&gt;$E$60,-$I$43*EM$1*EM$30/12,-$I$43*EM$1*$E$43*EM$30/12)</f>
        <v>0</v>
      </c>
      <c r="EN29" s="17">
        <f ca="1">IF(COLUMNS($Q26:EN26)&gt;$E$60,-$I$43*EN$1*EN$30/12,-$I$43*EN$1*$E$43*EN$30/12)</f>
        <v>0</v>
      </c>
      <c r="EO29" s="17">
        <f ca="1">IF(COLUMNS($Q26:EO26)&gt;$E$60,-$I$43*EO$1*EO$30/12,-$I$43*EO$1*$E$43*EO$30/12)</f>
        <v>0</v>
      </c>
      <c r="EP29" s="17">
        <f ca="1">IF(COLUMNS($Q26:EP26)&gt;$E$60,-$I$43*EP$1*EP$30/12,-$I$43*EP$1*$E$43*EP$30/12)</f>
        <v>0</v>
      </c>
      <c r="EQ29" s="17">
        <f ca="1">IF(COLUMNS($Q26:EQ26)&gt;$E$60,-$I$43*EQ$1*EQ$30/12,-$I$43*EQ$1*$E$43*EQ$30/12)</f>
        <v>0</v>
      </c>
      <c r="ER29" s="17">
        <f ca="1">IF(COLUMNS($Q26:ER26)&gt;$E$60,-$I$43*ER$1*ER$30/12,-$I$43*ER$1*$E$43*ER$30/12)</f>
        <v>0</v>
      </c>
      <c r="ES29" s="17">
        <f ca="1">IF(COLUMNS($Q26:ES26)&gt;$E$60,-$I$43*ES$1*ES$30/12,-$I$43*ES$1*$E$43*ES$30/12)</f>
        <v>0</v>
      </c>
      <c r="ET29" s="17">
        <f ca="1">IF(COLUMNS($Q26:ET26)&gt;$E$60,-$I$43*ET$1*ET$30/12,-$I$43*ET$1*$E$43*ET$30/12)</f>
        <v>0</v>
      </c>
      <c r="EU29" s="17">
        <f ca="1">IF(COLUMNS($Q26:EU26)&gt;$E$60,-$I$43*EU$1*EU$30/12,-$I$43*EU$1*$E$43*EU$30/12)</f>
        <v>0</v>
      </c>
      <c r="EV29" s="17">
        <f ca="1">IF(COLUMNS($Q26:EV26)&gt;$E$60,-$I$43*EV$1*EV$30/12,-$I$43*EV$1*$E$43*EV$30/12)</f>
        <v>0</v>
      </c>
      <c r="EW29" s="17">
        <f ca="1">IF(COLUMNS($Q26:EW26)&gt;$E$60,-$I$43*EW$1*EW$30/12,-$I$43*EW$1*$E$43*EW$30/12)</f>
        <v>0</v>
      </c>
      <c r="EX29" s="17">
        <f ca="1">IF(COLUMNS($Q26:EX26)&gt;$E$60,-$I$43*EX$1*EX$30/12,-$I$43*EX$1*$E$43*EX$30/12)</f>
        <v>0</v>
      </c>
      <c r="EY29" s="17">
        <f ca="1">IF(COLUMNS($Q26:EY26)&gt;$E$60,-$I$43*EY$1*EY$30/12,-$I$43*EY$1*$E$43*EY$30/12)</f>
        <v>0</v>
      </c>
      <c r="EZ29" s="17">
        <f ca="1">IF(COLUMNS($Q26:EZ26)&gt;$E$60,-$I$43*EZ$1*EZ$30/12,-$I$43*EZ$1*$E$43*EZ$30/12)</f>
        <v>0</v>
      </c>
      <c r="FA29" s="17">
        <f ca="1">IF(COLUMNS($Q26:FA26)&gt;$E$60,-$I$43*FA$1*FA$30/12,-$I$43*FA$1*$E$43*FA$30/12)</f>
        <v>0</v>
      </c>
      <c r="FB29" s="17">
        <f ca="1">IF(COLUMNS($Q26:FB26)&gt;$E$60,-$I$43*FB$1*FB$30/12,-$I$43*FB$1*$E$43*FB$30/12)</f>
        <v>0</v>
      </c>
      <c r="FC29" s="17">
        <f ca="1">IF(COLUMNS($Q26:FC26)&gt;$E$60,-$I$43*FC$1*FC$30/12,-$I$43*FC$1*$E$43*FC$30/12)</f>
        <v>0</v>
      </c>
      <c r="FD29" s="17">
        <f ca="1">IF(COLUMNS($Q26:FD26)&gt;$E$60,-$I$43*FD$1*FD$30/12,-$I$43*FD$1*$E$43*FD$30/12)</f>
        <v>0</v>
      </c>
      <c r="FE29" s="17">
        <f ca="1">IF(COLUMNS($Q26:FE26)&gt;$E$60,-$I$43*FE$1*FE$30/12,-$I$43*FE$1*$E$43*FE$30/12)</f>
        <v>0</v>
      </c>
      <c r="FF29" s="17">
        <f ca="1">IF(COLUMNS($Q26:FF26)&gt;$E$60,-$I$43*FF$1*FF$30/12,-$I$43*FF$1*$E$43*FF$30/12)</f>
        <v>0</v>
      </c>
      <c r="FG29" s="17">
        <f ca="1">IF(COLUMNS($Q26:FG26)&gt;$E$60,-$I$43*FG$1*FG$30/12,-$I$43*FG$1*$E$43*FG$30/12)</f>
        <v>0</v>
      </c>
      <c r="FH29" s="17">
        <f ca="1">IF(COLUMNS($Q26:FH26)&gt;$E$60,-$I$43*FH$1*FH$30/12,-$I$43*FH$1*$E$43*FH$30/12)</f>
        <v>0</v>
      </c>
      <c r="FI29" s="17">
        <f ca="1">IF(COLUMNS($Q26:FI26)&gt;$E$60,-$I$43*FI$1*FI$30/12,-$I$43*FI$1*$E$43*FI$30/12)</f>
        <v>0</v>
      </c>
      <c r="FJ29" s="17">
        <f ca="1">IF(COLUMNS($Q26:FJ26)&gt;$E$60,-$I$43*FJ$1*FJ$30/12,-$I$43*FJ$1*$E$43*FJ$30/12)</f>
        <v>0</v>
      </c>
      <c r="FK29" s="17">
        <f ca="1">IF(COLUMNS($Q26:FK26)&gt;$E$60,-$I$43*FK$1*FK$30/12,-$I$43*FK$1*$E$43*FK$30/12)</f>
        <v>0</v>
      </c>
      <c r="FL29" s="17">
        <f ca="1">IF(COLUMNS($Q26:FL26)&gt;$E$60,-$I$43*FL$1*FL$30/12,-$I$43*FL$1*$E$43*FL$30/12)</f>
        <v>0</v>
      </c>
      <c r="FM29" s="17">
        <f ca="1">IF(COLUMNS($Q26:FM26)&gt;$E$60,-$I$43*FM$1*FM$30/12,-$I$43*FM$1*$E$43*FM$30/12)</f>
        <v>0</v>
      </c>
      <c r="FN29" s="17">
        <f ca="1">IF(COLUMNS($Q26:FN26)&gt;$E$60,-$I$43*FN$1*FN$30/12,-$I$43*FN$1*$E$43*FN$30/12)</f>
        <v>0</v>
      </c>
      <c r="FO29" s="17">
        <f ca="1">IF(COLUMNS($Q26:FO26)&gt;$E$60,-$I$43*FO$1*FO$30/12,-$I$43*FO$1*$E$43*FO$30/12)</f>
        <v>0</v>
      </c>
      <c r="FP29" s="17">
        <f ca="1">IF(COLUMNS($Q26:FP26)&gt;$E$60,-$I$43*FP$1*FP$30/12,-$I$43*FP$1*$E$43*FP$30/12)</f>
        <v>0</v>
      </c>
      <c r="FQ29" s="17">
        <f ca="1">IF(COLUMNS($Q26:FQ26)&gt;$E$60,-$I$43*FQ$1*FQ$30/12,-$I$43*FQ$1*$E$43*FQ$30/12)</f>
        <v>0</v>
      </c>
      <c r="FR29" s="17">
        <f ca="1">IF(COLUMNS($Q26:FR26)&gt;$E$60,-$I$43*FR$1*FR$30/12,-$I$43*FR$1*$E$43*FR$30/12)</f>
        <v>0</v>
      </c>
      <c r="FS29" s="17">
        <f ca="1">IF(COLUMNS($Q26:FS26)&gt;$E$60,-$I$43*FS$1*FS$30/12,-$I$43*FS$1*$E$43*FS$30/12)</f>
        <v>0</v>
      </c>
      <c r="FT29" s="17">
        <f ca="1">IF(COLUMNS($Q26:FT26)&gt;$E$60,-$I$43*FT$1*FT$30/12,-$I$43*FT$1*$E$43*FT$30/12)</f>
        <v>0</v>
      </c>
      <c r="FU29" s="17">
        <f ca="1">IF(COLUMNS($Q26:FU26)&gt;$E$60,-$I$43*FU$1*FU$30/12,-$I$43*FU$1*$E$43*FU$30/12)</f>
        <v>0</v>
      </c>
      <c r="FV29" s="17">
        <f ca="1">IF(COLUMNS($Q26:FV26)&gt;$E$60,-$I$43*FV$1*FV$30/12,-$I$43*FV$1*$E$43*FV$30/12)</f>
        <v>0</v>
      </c>
      <c r="FW29" s="17">
        <f ca="1">IF(COLUMNS($Q26:FW26)&gt;$E$60,-$I$43*FW$1*FW$30/12,-$I$43*FW$1*$E$43*FW$30/12)</f>
        <v>0</v>
      </c>
      <c r="FX29" s="17">
        <f ca="1">IF(COLUMNS($Q26:FX26)&gt;$E$60,-$I$43*FX$1*FX$30/12,-$I$43*FX$1*$E$43*FX$30/12)</f>
        <v>0</v>
      </c>
      <c r="FY29" s="17">
        <f ca="1">IF(COLUMNS($Q26:FY26)&gt;$E$60,-$I$43*FY$1*FY$30/12,-$I$43*FY$1*$E$43*FY$30/12)</f>
        <v>0</v>
      </c>
      <c r="FZ29" s="17">
        <f ca="1">IF(COLUMNS($Q26:FZ26)&gt;$E$60,-$I$43*FZ$1*FZ$30/12,-$I$43*FZ$1*$E$43*FZ$30/12)</f>
        <v>0</v>
      </c>
      <c r="GA29" s="17">
        <f ca="1">IF(COLUMNS($Q26:GA26)&gt;$E$60,-$I$43*GA$1*GA$30/12,-$I$43*GA$1*$E$43*GA$30/12)</f>
        <v>0</v>
      </c>
      <c r="GB29" s="17">
        <f ca="1">IF(COLUMNS($Q26:GB26)&gt;$E$60,-$I$43*GB$1*GB$30/12,-$I$43*GB$1*$E$43*GB$30/12)</f>
        <v>0</v>
      </c>
      <c r="GC29" s="17">
        <f ca="1">IF(COLUMNS($Q26:GC26)&gt;$E$60,-$I$43*GC$1*GC$30/12,-$I$43*GC$1*$E$43*GC$30/12)</f>
        <v>0</v>
      </c>
      <c r="GD29" s="17">
        <f ca="1">IF(COLUMNS($Q26:GD26)&gt;$E$60,-$I$43*GD$1*GD$30/12,-$I$43*GD$1*$E$43*GD$30/12)</f>
        <v>0</v>
      </c>
      <c r="GE29" s="17">
        <f ca="1">IF(COLUMNS($Q26:GE26)&gt;$E$60,-$I$43*GE$1*GE$30/12,-$I$43*GE$1*$E$43*GE$30/12)</f>
        <v>0</v>
      </c>
      <c r="GF29" s="17">
        <f ca="1">IF(COLUMNS($Q26:GF26)&gt;$E$60,-$I$43*GF$1*GF$30/12,-$I$43*GF$1*$E$43*GF$30/12)</f>
        <v>0</v>
      </c>
      <c r="GG29" s="17">
        <f ca="1">IF(COLUMNS($Q26:GG26)&gt;$E$60,-$I$43*GG$1*GG$30/12,-$I$43*GG$1*$E$43*GG$30/12)</f>
        <v>0</v>
      </c>
      <c r="GH29" s="17">
        <f ca="1">IF(COLUMNS($Q26:GH26)&gt;$E$60,-$I$43*GH$1*GH$30/12,-$I$43*GH$1*$E$43*GH$30/12)</f>
        <v>0</v>
      </c>
      <c r="GI29" s="17">
        <f ca="1">IF(COLUMNS($Q26:GI26)&gt;$E$60,-$I$43*GI$1*GI$30/12,-$I$43*GI$1*$E$43*GI$30/12)</f>
        <v>0</v>
      </c>
      <c r="GJ29" s="17">
        <f ca="1">IF(COLUMNS($Q26:GJ26)&gt;$E$60,-$I$43*GJ$1*GJ$30/12,-$I$43*GJ$1*$E$43*GJ$30/12)</f>
        <v>0</v>
      </c>
      <c r="GK29" s="17">
        <f ca="1">IF(COLUMNS($Q26:GK26)&gt;$E$60,-$I$43*GK$1*GK$30/12,-$I$43*GK$1*$E$43*GK$30/12)</f>
        <v>0</v>
      </c>
      <c r="GL29" s="17">
        <f ca="1">IF(COLUMNS($Q26:GL26)&gt;$E$60,-$I$43*GL$1*GL$30/12,-$I$43*GL$1*$E$43*GL$30/12)</f>
        <v>0</v>
      </c>
      <c r="GM29" s="17">
        <f ca="1">IF(COLUMNS($Q26:GM26)&gt;$E$60,-$I$43*GM$1*GM$30/12,-$I$43*GM$1*$E$43*GM$30/12)</f>
        <v>0</v>
      </c>
      <c r="GN29" s="17">
        <f ca="1">IF(COLUMNS($Q26:GN26)&gt;$E$60,-$I$43*GN$1*GN$30/12,-$I$43*GN$1*$E$43*GN$30/12)</f>
        <v>0</v>
      </c>
      <c r="GO29" s="17">
        <f ca="1">IF(COLUMNS($Q26:GO26)&gt;$E$60,-$I$43*GO$1*GO$30/12,-$I$43*GO$1*$E$43*GO$30/12)</f>
        <v>0</v>
      </c>
      <c r="GP29" s="17">
        <f ca="1">IF(COLUMNS($Q26:GP26)&gt;$E$60,-$I$43*GP$1*GP$30/12,-$I$43*GP$1*$E$43*GP$30/12)</f>
        <v>0</v>
      </c>
      <c r="GQ29" s="17">
        <f ca="1">IF(COLUMNS($Q26:GQ26)&gt;$E$60,-$I$43*GQ$1*GQ$30/12,-$I$43*GQ$1*$E$43*GQ$30/12)</f>
        <v>0</v>
      </c>
      <c r="GR29" s="17">
        <f ca="1">IF(COLUMNS($Q26:GR26)&gt;$E$60,-$I$43*GR$1*GR$30/12,-$I$43*GR$1*$E$43*GR$30/12)</f>
        <v>0</v>
      </c>
      <c r="GS29" s="17">
        <f ca="1">IF(COLUMNS($Q26:GS26)&gt;$E$60,-$I$43*GS$1*GS$30/12,-$I$43*GS$1*$E$43*GS$30/12)</f>
        <v>0</v>
      </c>
      <c r="GT29" s="17">
        <f ca="1">IF(COLUMNS($Q26:GT26)&gt;$E$60,-$I$43*GT$1*GT$30/12,-$I$43*GT$1*$E$43*GT$30/12)</f>
        <v>0</v>
      </c>
      <c r="GU29" s="17">
        <f ca="1">IF(COLUMNS($Q26:GU26)&gt;$E$60,-$I$43*GU$1*GU$30/12,-$I$43*GU$1*$E$43*GU$30/12)</f>
        <v>0</v>
      </c>
      <c r="GV29" s="17">
        <f ca="1">IF(COLUMNS($Q26:GV26)&gt;$E$60,-$I$43*GV$1*GV$30/12,-$I$43*GV$1*$E$43*GV$30/12)</f>
        <v>0</v>
      </c>
      <c r="GW29" s="17">
        <f ca="1">IF(COLUMNS($Q26:GW26)&gt;$E$60,-$I$43*GW$1*GW$30/12,-$I$43*GW$1*$E$43*GW$30/12)</f>
        <v>0</v>
      </c>
      <c r="GX29" s="17">
        <f ca="1">IF(COLUMNS($Q26:GX26)&gt;$E$60,-$I$43*GX$1*GX$30/12,-$I$43*GX$1*$E$43*GX$30/12)</f>
        <v>0</v>
      </c>
      <c r="GY29" s="17">
        <f ca="1">IF(COLUMNS($Q26:GY26)&gt;$E$60,-$I$43*GY$1*GY$30/12,-$I$43*GY$1*$E$43*GY$30/12)</f>
        <v>0</v>
      </c>
      <c r="GZ29" s="17">
        <f ca="1">IF(COLUMNS($Q26:GZ26)&gt;$E$60,-$I$43*GZ$1*GZ$30/12,-$I$43*GZ$1*$E$43*GZ$30/12)</f>
        <v>0</v>
      </c>
      <c r="HA29" s="17">
        <f ca="1">IF(COLUMNS($Q26:HA26)&gt;$E$60,-$I$43*HA$1*HA$30/12,-$I$43*HA$1*$E$43*HA$30/12)</f>
        <v>0</v>
      </c>
      <c r="HB29" s="17">
        <f ca="1">IF(COLUMNS($Q26:HB26)&gt;$E$60,-$I$43*HB$1*HB$30/12,-$I$43*HB$1*$E$43*HB$30/12)</f>
        <v>0</v>
      </c>
      <c r="HC29" s="17">
        <f ca="1">IF(COLUMNS($Q26:HC26)&gt;$E$60,-$I$43*HC$1*HC$30/12,-$I$43*HC$1*$E$43*HC$30/12)</f>
        <v>0</v>
      </c>
      <c r="HD29" s="17">
        <f ca="1">IF(COLUMNS($Q26:HD26)&gt;$E$60,-$I$43*HD$1*HD$30/12,-$I$43*HD$1*$E$43*HD$30/12)</f>
        <v>0</v>
      </c>
      <c r="HE29" s="17">
        <f ca="1">IF(COLUMNS($Q26:HE26)&gt;$E$60,-$I$43*HE$1*HE$30/12,-$I$43*HE$1*$E$43*HE$30/12)</f>
        <v>0</v>
      </c>
      <c r="HF29" s="17">
        <f ca="1">IF(COLUMNS($Q26:HF26)&gt;$E$60,-$I$43*HF$1*HF$30/12,-$I$43*HF$1*$E$43*HF$30/12)</f>
        <v>0</v>
      </c>
      <c r="HG29" s="17">
        <f ca="1">IF(COLUMNS($Q26:HG26)&gt;$E$60,-$I$43*HG$1*HG$30/12,-$I$43*HG$1*$E$43*HG$30/12)</f>
        <v>0</v>
      </c>
      <c r="HH29" s="17">
        <f ca="1">IF(COLUMNS($Q26:HH26)&gt;$E$60,-$I$43*HH$1*HH$30/12,-$I$43*HH$1*$E$43*HH$30/12)</f>
        <v>0</v>
      </c>
      <c r="HI29" s="17">
        <f ca="1">IF(COLUMNS($Q26:HI26)&gt;$E$60,-$I$43*HI$1*HI$30/12,-$I$43*HI$1*$E$43*HI$30/12)</f>
        <v>0</v>
      </c>
      <c r="HJ29" s="17">
        <f ca="1">IF(COLUMNS($Q26:HJ26)&gt;$E$60,-$I$43*HJ$1*HJ$30/12,-$I$43*HJ$1*$E$43*HJ$30/12)</f>
        <v>0</v>
      </c>
      <c r="HK29" s="17">
        <f ca="1">IF(COLUMNS($Q26:HK26)&gt;$E$60,-$I$43*HK$1*HK$30/12,-$I$43*HK$1*$E$43*HK$30/12)</f>
        <v>0</v>
      </c>
      <c r="HL29" s="17">
        <f ca="1">IF(COLUMNS($Q26:HL26)&gt;$E$60,-$I$43*HL$1*HL$30/12,-$I$43*HL$1*$E$43*HL$30/12)</f>
        <v>0</v>
      </c>
      <c r="HM29" s="17">
        <f ca="1">IF(COLUMNS($Q26:HM26)&gt;$E$60,-$I$43*HM$1*HM$30/12,-$I$43*HM$1*$E$43*HM$30/12)</f>
        <v>0</v>
      </c>
      <c r="HN29" s="17">
        <f ca="1">IF(COLUMNS($Q26:HN26)&gt;$E$60,-$I$43*HN$1*HN$30/12,-$I$43*HN$1*$E$43*HN$30/12)</f>
        <v>0</v>
      </c>
      <c r="HO29" s="17">
        <f ca="1">IF(COLUMNS($Q26:HO26)&gt;$E$60,-$I$43*HO$1*HO$30/12,-$I$43*HO$1*$E$43*HO$30/12)</f>
        <v>0</v>
      </c>
      <c r="HP29" s="17">
        <f ca="1">IF(COLUMNS($Q26:HP26)&gt;$E$60,-$I$43*HP$1*HP$30/12,-$I$43*HP$1*$E$43*HP$30/12)</f>
        <v>0</v>
      </c>
      <c r="HQ29" s="17">
        <f ca="1">IF(COLUMNS($Q26:HQ26)&gt;$E$60,-$I$43*HQ$1*HQ$30/12,-$I$43*HQ$1*$E$43*HQ$30/12)</f>
        <v>0</v>
      </c>
      <c r="HR29" s="17">
        <f ca="1">IF(COLUMNS($Q26:HR26)&gt;$E$60,-$I$43*HR$1*HR$30/12,-$I$43*HR$1*$E$43*HR$30/12)</f>
        <v>0</v>
      </c>
      <c r="HS29" s="17">
        <f ca="1">IF(COLUMNS($Q26:HS26)&gt;$E$60,-$I$43*HS$1*HS$30/12,-$I$43*HS$1*$E$43*HS$30/12)</f>
        <v>0</v>
      </c>
      <c r="HT29" s="17">
        <f ca="1">IF(COLUMNS($Q26:HT26)&gt;$E$60,-$I$43*HT$1*HT$30/12,-$I$43*HT$1*$E$43*HT$30/12)</f>
        <v>0</v>
      </c>
      <c r="HU29" s="17">
        <f ca="1">IF(COLUMNS($Q26:HU26)&gt;$E$60,-$I$43*HU$1*HU$30/12,-$I$43*HU$1*$E$43*HU$30/12)</f>
        <v>0</v>
      </c>
      <c r="HV29" s="17">
        <f ca="1">IF(COLUMNS($Q26:HV26)&gt;$E$60,-$I$43*HV$1*HV$30/12,-$I$43*HV$1*$E$43*HV$30/12)</f>
        <v>0</v>
      </c>
      <c r="HW29" s="17">
        <f ca="1">IF(COLUMNS($Q26:HW26)&gt;$E$60,-$I$43*HW$1*HW$30/12,-$I$43*HW$1*$E$43*HW$30/12)</f>
        <v>0</v>
      </c>
      <c r="HX29" s="17">
        <f ca="1">IF(COLUMNS($Q26:HX26)&gt;$E$60,-$I$43*HX$1*HX$30/12,-$I$43*HX$1*$E$43*HX$30/12)</f>
        <v>0</v>
      </c>
      <c r="HY29" s="17">
        <f ca="1">IF(COLUMNS($Q26:HY26)&gt;$E$60,-$I$43*HY$1*HY$30/12,-$I$43*HY$1*$E$43*HY$30/12)</f>
        <v>0</v>
      </c>
      <c r="HZ29" s="17">
        <f ca="1">IF(COLUMNS($Q26:HZ26)&gt;$E$60,-$I$43*HZ$1*HZ$30/12,-$I$43*HZ$1*$E$43*HZ$30/12)</f>
        <v>0</v>
      </c>
      <c r="IA29" s="17">
        <f ca="1">IF(COLUMNS($Q26:IA26)&gt;$E$60,-$I$43*IA$1*IA$30/12,-$I$43*IA$1*$E$43*IA$30/12)</f>
        <v>0</v>
      </c>
      <c r="IB29" s="17">
        <f ca="1">IF(COLUMNS($Q26:IB26)&gt;$E$60,-$I$43*IB$1*IB$30/12,-$I$43*IB$1*$E$43*IB$30/12)</f>
        <v>0</v>
      </c>
      <c r="IC29" s="17">
        <f ca="1">IF(COLUMNS($Q26:IC26)&gt;$E$60,-$I$43*IC$1*IC$30/12,-$I$43*IC$1*$E$43*IC$30/12)</f>
        <v>0</v>
      </c>
      <c r="ID29" s="17">
        <f ca="1">IF(COLUMNS($Q26:ID26)&gt;$E$60,-$I$43*ID$1*ID$30/12,-$I$43*ID$1*$E$43*ID$30/12)</f>
        <v>0</v>
      </c>
      <c r="IE29" s="17">
        <f ca="1">IF(COLUMNS($Q26:IE26)&gt;$E$60,-$I$43*IE$1*IE$30/12,-$I$43*IE$1*$E$43*IE$30/12)</f>
        <v>0</v>
      </c>
      <c r="IF29" s="17">
        <f ca="1">IF(COLUMNS($Q26:IF26)&gt;$E$60,-$I$43*IF$1*IF$30/12,-$I$43*IF$1*$E$43*IF$30/12)</f>
        <v>0</v>
      </c>
      <c r="IG29" s="17">
        <f ca="1">IF(COLUMNS($Q26:IG26)&gt;$E$60,-$I$43*IG$1*IG$30/12,-$I$43*IG$1*$E$43*IG$30/12)</f>
        <v>0</v>
      </c>
      <c r="IH29" s="17">
        <f ca="1">IF(COLUMNS($Q26:IH26)&gt;$E$60,-$I$43*IH$1*IH$30/12,-$I$43*IH$1*$E$43*IH$30/12)</f>
        <v>0</v>
      </c>
      <c r="II29" s="17">
        <f ca="1">IF(COLUMNS($Q26:II26)&gt;$E$60,-$I$43*II$1*II$30/12,-$I$43*II$1*$E$43*II$30/12)</f>
        <v>0</v>
      </c>
      <c r="IJ29" s="17">
        <f ca="1">IF(COLUMNS($Q26:IJ26)&gt;$E$60,-$I$43*IJ$1*IJ$30/12,-$I$43*IJ$1*$E$43*IJ$30/12)</f>
        <v>0</v>
      </c>
      <c r="IK29" s="17">
        <f ca="1">IF(COLUMNS($Q26:IK26)&gt;$E$60,-$I$43*IK$1*IK$30/12,-$I$43*IK$1*$E$43*IK$30/12)</f>
        <v>0</v>
      </c>
      <c r="IL29" s="17">
        <f ca="1">IF(COLUMNS($Q26:IL26)&gt;$E$60,-$I$43*IL$1*IL$30/12,-$I$43*IL$1*$E$43*IL$30/12)</f>
        <v>0</v>
      </c>
      <c r="IM29" s="17">
        <f ca="1">IF(COLUMNS($Q26:IM26)&gt;$E$60,-$I$43*IM$1*IM$30/12,-$I$43*IM$1*$E$43*IM$30/12)</f>
        <v>0</v>
      </c>
      <c r="IN29" s="17">
        <f ca="1">IF(COLUMNS($Q26:IN26)&gt;$E$60,-$I$43*IN$1*IN$30/12,-$I$43*IN$1*$E$43*IN$30/12)</f>
        <v>0</v>
      </c>
      <c r="IO29" s="17">
        <f ca="1">IF(COLUMNS($Q26:IO26)&gt;$E$60,-$I$43*IO$1*IO$30/12,-$I$43*IO$1*$E$43*IO$30/12)</f>
        <v>0</v>
      </c>
      <c r="IP29" s="17">
        <f ca="1">IF(COLUMNS($Q26:IP26)&gt;$E$60,-$I$43*IP$1*IP$30/12,-$I$43*IP$1*$E$43*IP$30/12)</f>
        <v>0</v>
      </c>
      <c r="IQ29" s="17">
        <f ca="1">IF(COLUMNS($Q26:IQ26)&gt;$E$60,-$I$43*IQ$1*IQ$30/12,-$I$43*IQ$1*$E$43*IQ$30/12)</f>
        <v>0</v>
      </c>
      <c r="IR29" s="17">
        <f ca="1">IF(COLUMNS($Q26:IR26)&gt;$E$60,-$I$43*IR$1*IR$30/12,-$I$43*IR$1*$E$43*IR$30/12)</f>
        <v>0</v>
      </c>
      <c r="IS29" s="17">
        <f ca="1">IF(COLUMNS($Q26:IS26)&gt;$E$60,-$I$43*IS$1*IS$30/12,-$I$43*IS$1*$E$43*IS$30/12)</f>
        <v>0</v>
      </c>
      <c r="IT29" s="17">
        <f ca="1">IF(COLUMNS($Q26:IT26)&gt;$E$60,-$I$43*IT$1*IT$30/12,-$I$43*IT$1*$E$43*IT$30/12)</f>
        <v>0</v>
      </c>
      <c r="IU29" s="17">
        <f ca="1">IF(COLUMNS($Q26:IU26)&gt;$E$60,-$I$43*IU$1*IU$30/12,-$I$43*IU$1*$E$43*IU$30/12)</f>
        <v>0</v>
      </c>
      <c r="IV29" s="17">
        <f ca="1">IF(COLUMNS($Q26:IV26)&gt;$E$60,-$I$43*IV$1*IV$30/12,-$I$43*IV$1*$E$43*IV$30/12)</f>
        <v>0</v>
      </c>
      <c r="IW29" s="17">
        <f ca="1">IF(COLUMNS($Q26:IW26)&gt;$E$60,-$I$43*IW$1*IW$30/12,-$I$43*IW$1*$E$43*IW$30/12)</f>
        <v>0</v>
      </c>
      <c r="IX29" s="17">
        <f ca="1">IF(COLUMNS($Q26:IX26)&gt;$E$60,-$I$43*IX$1*IX$30/12,-$I$43*IX$1*$E$43*IX$30/12)</f>
        <v>0</v>
      </c>
      <c r="IY29" s="17">
        <f ca="1">IF(COLUMNS($Q26:IY26)&gt;$E$60,-$I$43*IY$1*IY$30/12,-$I$43*IY$1*$E$43*IY$30/12)</f>
        <v>0</v>
      </c>
      <c r="IZ29" s="17">
        <f ca="1">IF(COLUMNS($Q26:IZ26)&gt;$E$60,-$I$43*IZ$1*IZ$30/12,-$I$43*IZ$1*$E$43*IZ$30/12)</f>
        <v>0</v>
      </c>
      <c r="JA29" s="17">
        <f ca="1">IF(COLUMNS($Q26:JA26)&gt;$E$60,-$I$43*JA$1*JA$30/12,-$I$43*JA$1*$E$43*JA$30/12)</f>
        <v>0</v>
      </c>
      <c r="JB29" s="17">
        <f ca="1">IF(COLUMNS($Q26:JB26)&gt;$E$60,-$I$43*JB$1*JB$30/12,-$I$43*JB$1*$E$43*JB$30/12)</f>
        <v>0</v>
      </c>
      <c r="JC29" s="17">
        <f ca="1">IF(COLUMNS($Q26:JC26)&gt;$E$60,-$I$43*JC$1*JC$30/12,-$I$43*JC$1*$E$43*JC$30/12)</f>
        <v>0</v>
      </c>
      <c r="JD29" s="17">
        <f ca="1">IF(COLUMNS($Q26:JD26)&gt;$E$60,-$I$43*JD$1*JD$30/12,-$I$43*JD$1*$E$43*JD$30/12)</f>
        <v>0</v>
      </c>
      <c r="JE29" s="17">
        <f ca="1">IF(COLUMNS($Q26:JE26)&gt;$E$60,-$I$43*JE$1*JE$30/12,-$I$43*JE$1*$E$43*JE$30/12)</f>
        <v>0</v>
      </c>
      <c r="JF29" s="17">
        <f ca="1">IF(COLUMNS($Q26:JF26)&gt;$E$60,-$I$43*JF$1*JF$30/12,-$I$43*JF$1*$E$43*JF$30/12)</f>
        <v>0</v>
      </c>
      <c r="JG29" s="17">
        <f ca="1">IF(COLUMNS($Q26:JG26)&gt;$E$60,-$I$43*JG$1*JG$30/12,-$I$43*JG$1*$E$43*JG$30/12)</f>
        <v>0</v>
      </c>
      <c r="JH29" s="17">
        <f ca="1">IF(COLUMNS($Q26:JH26)&gt;$E$60,-$I$43*JH$1*JH$30/12,-$I$43*JH$1*$E$43*JH$30/12)</f>
        <v>0</v>
      </c>
      <c r="JI29" s="17">
        <f ca="1">IF(COLUMNS($Q26:JI26)&gt;$E$60,-$I$43*JI$1*JI$30/12,-$I$43*JI$1*$E$43*JI$30/12)</f>
        <v>0</v>
      </c>
      <c r="JJ29" s="17">
        <f ca="1">IF(COLUMNS($Q26:JJ26)&gt;$E$60,-$I$43*JJ$1*JJ$30/12,-$I$43*JJ$1*$E$43*JJ$30/12)</f>
        <v>0</v>
      </c>
      <c r="JK29" s="17">
        <f ca="1">IF(COLUMNS($Q26:JK26)&gt;$E$60,-$I$43*JK$1*JK$30/12,-$I$43*JK$1*$E$43*JK$30/12)</f>
        <v>0</v>
      </c>
      <c r="JL29" s="17">
        <f ca="1">IF(COLUMNS($Q26:JL26)&gt;$E$60,-$I$43*JL$1*JL$30/12,-$I$43*JL$1*$E$43*JL$30/12)</f>
        <v>0</v>
      </c>
      <c r="JM29" s="17">
        <f ca="1">IF(COLUMNS($Q26:JM26)&gt;$E$60,-$I$43*JM$1*JM$30/12,-$I$43*JM$1*$E$43*JM$30/12)</f>
        <v>0</v>
      </c>
      <c r="JN29" s="17">
        <f ca="1">IF(COLUMNS($Q26:JN26)&gt;$E$60,-$I$43*JN$1*JN$30/12,-$I$43*JN$1*$E$43*JN$30/12)</f>
        <v>0</v>
      </c>
      <c r="JO29" s="17">
        <f ca="1">IF(COLUMNS($Q26:JO26)&gt;$E$60,-$I$43*JO$1*JO$30/12,-$I$43*JO$1*$E$43*JO$30/12)</f>
        <v>0</v>
      </c>
      <c r="JP29" s="17">
        <f ca="1">IF(COLUMNS($Q26:JP26)&gt;$E$60,-$I$43*JP$1*JP$30/12,-$I$43*JP$1*$E$43*JP$30/12)</f>
        <v>0</v>
      </c>
      <c r="JQ29" s="17">
        <f ca="1">IF(COLUMNS($Q26:JQ26)&gt;$E$60,-$I$43*JQ$1*JQ$30/12,-$I$43*JQ$1*$E$43*JQ$30/12)</f>
        <v>0</v>
      </c>
      <c r="JR29" s="17">
        <f ca="1">IF(COLUMNS($Q26:JR26)&gt;$E$60,-$I$43*JR$1*JR$30/12,-$I$43*JR$1*$E$43*JR$30/12)</f>
        <v>0</v>
      </c>
      <c r="JS29" s="17">
        <f ca="1">IF(COLUMNS($Q26:JS26)&gt;$E$60,-$I$43*JS$1*JS$30/12,-$I$43*JS$1*$E$43*JS$30/12)</f>
        <v>0</v>
      </c>
      <c r="JT29" s="17">
        <f ca="1">IF(COLUMNS($Q26:JT26)&gt;$E$60,-$I$43*JT$1*JT$30/12,-$I$43*JT$1*$E$43*JT$30/12)</f>
        <v>0</v>
      </c>
      <c r="JU29" s="17">
        <f ca="1">IF(COLUMNS($Q26:JU26)&gt;$E$60,-$I$43*JU$1*JU$30/12,-$I$43*JU$1*$E$43*JU$30/12)</f>
        <v>0</v>
      </c>
      <c r="JV29" s="17">
        <f ca="1">IF(COLUMNS($Q26:JV26)&gt;$E$60,-$I$43*JV$1*JV$30/12,-$I$43*JV$1*$E$43*JV$30/12)</f>
        <v>0</v>
      </c>
      <c r="JW29" s="17">
        <f ca="1">IF(COLUMNS($Q26:JW26)&gt;$E$60,-$I$43*JW$1*JW$30/12,-$I$43*JW$1*$E$43*JW$30/12)</f>
        <v>0</v>
      </c>
      <c r="JX29" s="17">
        <f ca="1">IF(COLUMNS($Q26:JX26)&gt;$E$60,-$I$43*JX$1*JX$30/12,-$I$43*JX$1*$E$43*JX$30/12)</f>
        <v>0</v>
      </c>
      <c r="JY29" s="17">
        <f ca="1">IF(COLUMNS($Q26:JY26)&gt;$E$60,-$I$43*JY$1*JY$30/12,-$I$43*JY$1*$E$43*JY$30/12)</f>
        <v>0</v>
      </c>
      <c r="JZ29" s="17">
        <f ca="1">IF(COLUMNS($Q26:JZ26)&gt;$E$60,-$I$43*JZ$1*JZ$30/12,-$I$43*JZ$1*$E$43*JZ$30/12)</f>
        <v>0</v>
      </c>
      <c r="KA29" s="17">
        <f ca="1">IF(COLUMNS($Q26:KA26)&gt;$E$60,-$I$43*KA$1*KA$30/12,-$I$43*KA$1*$E$43*KA$30/12)</f>
        <v>0</v>
      </c>
      <c r="KB29" s="17">
        <f ca="1">IF(COLUMNS($Q26:KB26)&gt;$E$60,-$I$43*KB$1*KB$30/12,-$I$43*KB$1*$E$43*KB$30/12)</f>
        <v>0</v>
      </c>
      <c r="KC29" s="17">
        <f ca="1">IF(COLUMNS($Q26:KC26)&gt;$E$60,-$I$43*KC$1*KC$30/12,-$I$43*KC$1*$E$43*KC$30/12)</f>
        <v>0</v>
      </c>
      <c r="KD29" s="17">
        <f ca="1">IF(COLUMNS($Q26:KD26)&gt;$E$60,-$I$43*KD$1*KD$30/12,-$I$43*KD$1*$E$43*KD$30/12)</f>
        <v>0</v>
      </c>
      <c r="KE29" s="17">
        <f ca="1">IF(COLUMNS($Q26:KE26)&gt;$E$60,-$I$43*KE$1*KE$30/12,-$I$43*KE$1*$E$43*KE$30/12)</f>
        <v>0</v>
      </c>
      <c r="KF29" s="17">
        <f ca="1">IF(COLUMNS($Q26:KF26)&gt;$E$60,-$I$43*KF$1*KF$30/12,-$I$43*KF$1*$E$43*KF$30/12)</f>
        <v>0</v>
      </c>
      <c r="KG29" s="17">
        <f ca="1">IF(COLUMNS($Q26:KG26)&gt;$E$60,-$I$43*KG$1*KG$30/12,-$I$43*KG$1*$E$43*KG$30/12)</f>
        <v>0</v>
      </c>
      <c r="KH29" s="17">
        <f ca="1">IF(COLUMNS($Q26:KH26)&gt;$E$60,-$I$43*KH$1*KH$30/12,-$I$43*KH$1*$E$43*KH$30/12)</f>
        <v>0</v>
      </c>
      <c r="KI29" s="17">
        <f ca="1">IF(COLUMNS($Q26:KI26)&gt;$E$60,-$I$43*KI$1*KI$30/12,-$I$43*KI$1*$E$43*KI$30/12)</f>
        <v>0</v>
      </c>
      <c r="KJ29" s="17">
        <f ca="1">IF(COLUMNS($Q26:KJ26)&gt;$E$60,-$I$43*KJ$1*KJ$30/12,-$I$43*KJ$1*$E$43*KJ$30/12)</f>
        <v>0</v>
      </c>
      <c r="KK29" s="17">
        <f ca="1">IF(COLUMNS($Q26:KK26)&gt;$E$60,-$I$43*KK$1*KK$30/12,-$I$43*KK$1*$E$43*KK$30/12)</f>
        <v>0</v>
      </c>
      <c r="KL29" s="17">
        <f ca="1">IF(COLUMNS($Q26:KL26)&gt;$E$60,-$I$43*KL$1*KL$30/12,-$I$43*KL$1*$E$43*KL$30/12)</f>
        <v>0</v>
      </c>
      <c r="KM29" s="17">
        <f ca="1">IF(COLUMNS($Q26:KM26)&gt;$E$60,-$I$43*KM$1*KM$30/12,-$I$43*KM$1*$E$43*KM$30/12)</f>
        <v>0</v>
      </c>
      <c r="KN29" s="17">
        <f ca="1">IF(COLUMNS($Q26:KN26)&gt;$E$60,-$I$43*KN$1*KN$30/12,-$I$43*KN$1*$E$43*KN$30/12)</f>
        <v>0</v>
      </c>
      <c r="KO29" s="17">
        <f ca="1">IF(COLUMNS($Q26:KO26)&gt;$E$60,-$I$43*KO$1*KO$30/12,-$I$43*KO$1*$E$43*KO$30/12)</f>
        <v>0</v>
      </c>
      <c r="KP29" s="17">
        <f ca="1">IF(COLUMNS($Q26:KP26)&gt;$E$60,-$I$43*KP$1*KP$30/12,-$I$43*KP$1*$E$43*KP$30/12)</f>
        <v>0</v>
      </c>
      <c r="KQ29" s="17">
        <f ca="1">IF(COLUMNS($Q26:KQ26)&gt;$E$60,-$I$43*KQ$1*KQ$30/12,-$I$43*KQ$1*$E$43*KQ$30/12)</f>
        <v>0</v>
      </c>
      <c r="KR29" s="17">
        <f ca="1">IF(COLUMNS($Q26:KR26)&gt;$E$60,-$I$43*KR$1*KR$30/12,-$I$43*KR$1*$E$43*KR$30/12)</f>
        <v>0</v>
      </c>
      <c r="KS29" s="17">
        <f ca="1">IF(COLUMNS($Q26:KS26)&gt;$E$60,-$I$43*KS$1*KS$30/12,-$I$43*KS$1*$E$43*KS$30/12)</f>
        <v>0</v>
      </c>
      <c r="KT29" s="17">
        <f ca="1">IF(COLUMNS($Q26:KT26)&gt;$E$60,-$I$43*KT$1*KT$30/12,-$I$43*KT$1*$E$43*KT$30/12)</f>
        <v>0</v>
      </c>
      <c r="KU29" s="17">
        <f ca="1">IF(COLUMNS($Q26:KU26)&gt;$E$60,-$I$43*KU$1*KU$30/12,-$I$43*KU$1*$E$43*KU$30/12)</f>
        <v>0</v>
      </c>
      <c r="KV29" s="17">
        <f ca="1">IF(COLUMNS($Q26:KV26)&gt;$E$60,-$I$43*KV$1*KV$30/12,-$I$43*KV$1*$E$43*KV$30/12)</f>
        <v>0</v>
      </c>
      <c r="KW29" s="17">
        <f ca="1">IF(COLUMNS($Q26:KW26)&gt;$E$60,-$I$43*KW$1*KW$30/12,-$I$43*KW$1*$E$43*KW$30/12)</f>
        <v>0</v>
      </c>
      <c r="KX29" s="17">
        <f ca="1">IF(COLUMNS($Q26:KX26)&gt;$E$60,-$I$43*KX$1*KX$30/12,-$I$43*KX$1*$E$43*KX$30/12)</f>
        <v>0</v>
      </c>
      <c r="KY29" s="17">
        <f ca="1">IF(COLUMNS($Q26:KY26)&gt;$E$60,-$I$43*KY$1*KY$30/12,-$I$43*KY$1*$E$43*KY$30/12)</f>
        <v>0</v>
      </c>
      <c r="KZ29" s="17">
        <f ca="1">IF(COLUMNS($Q26:KZ26)&gt;$E$60,-$I$43*KZ$1*KZ$30/12,-$I$43*KZ$1*$E$43*KZ$30/12)</f>
        <v>0</v>
      </c>
      <c r="LA29" s="17">
        <f ca="1">IF(COLUMNS($Q26:LA26)&gt;$E$60,-$I$43*LA$1*LA$30/12,-$I$43*LA$1*$E$43*LA$30/12)</f>
        <v>0</v>
      </c>
      <c r="LB29" s="17">
        <f ca="1">IF(COLUMNS($Q26:LB26)&gt;$E$60,-$I$43*LB$1*LB$30/12,-$I$43*LB$1*$E$43*LB$30/12)</f>
        <v>0</v>
      </c>
      <c r="LC29" s="17">
        <f ca="1">IF(COLUMNS($Q26:LC26)&gt;$E$60,-$I$43*LC$1*LC$30/12,-$I$43*LC$1*$E$43*LC$30/12)</f>
        <v>0</v>
      </c>
      <c r="LD29" s="17">
        <f ca="1">IF(COLUMNS($Q26:LD26)&gt;$E$60,-$I$43*LD$1*LD$30/12,-$I$43*LD$1*$E$43*LD$30/12)</f>
        <v>0</v>
      </c>
      <c r="LE29" s="17">
        <f ca="1">IF(COLUMNS($Q26:LE26)&gt;$E$60,-$I$43*LE$1*LE$30/12,-$I$43*LE$1*$E$43*LE$30/12)</f>
        <v>0</v>
      </c>
      <c r="LF29" s="17">
        <f ca="1">IF(COLUMNS($Q26:LF26)&gt;$E$60,-$I$43*LF$1*LF$30/12,-$I$43*LF$1*$E$43*LF$30/12)</f>
        <v>0</v>
      </c>
      <c r="LG29" s="17">
        <f ca="1">IF(COLUMNS($Q26:LG26)&gt;$E$60,-$I$43*LG$1*LG$30/12,-$I$43*LG$1*$E$43*LG$30/12)</f>
        <v>0</v>
      </c>
      <c r="LH29" s="17">
        <f ca="1">IF(COLUMNS($Q26:LH26)&gt;$E$60,-$I$43*LH$1*LH$30/12,-$I$43*LH$1*$E$43*LH$30/12)</f>
        <v>0</v>
      </c>
      <c r="LI29" s="17">
        <f ca="1">IF(COLUMNS($Q26:LI26)&gt;$E$60,-$I$43*LI$1*LI$30/12,-$I$43*LI$1*$E$43*LI$30/12)</f>
        <v>0</v>
      </c>
      <c r="LJ29" s="17">
        <f ca="1">IF(COLUMNS($Q26:LJ26)&gt;$E$60,-$I$43*LJ$1*LJ$30/12,-$I$43*LJ$1*$E$43*LJ$30/12)</f>
        <v>0</v>
      </c>
      <c r="LK29" s="17">
        <f ca="1">IF(COLUMNS($Q26:LK26)&gt;$E$60,-$I$43*LK$1*LK$30/12,-$I$43*LK$1*$E$43*LK$30/12)</f>
        <v>0</v>
      </c>
      <c r="LL29" s="17">
        <f ca="1">IF(COLUMNS($Q26:LL26)&gt;$E$60,-$I$43*LL$1*LL$30/12,-$I$43*LL$1*$E$43*LL$30/12)</f>
        <v>0</v>
      </c>
      <c r="LM29" s="17">
        <f ca="1">IF(COLUMNS($Q26:LM26)&gt;$E$60,-$I$43*LM$1*LM$30/12,-$I$43*LM$1*$E$43*LM$30/12)</f>
        <v>0</v>
      </c>
      <c r="LN29" s="17">
        <f ca="1">IF(COLUMNS($Q26:LN26)&gt;$E$60,-$I$43*LN$1*LN$30/12,-$I$43*LN$1*$E$43*LN$30/12)</f>
        <v>0</v>
      </c>
      <c r="LO29" s="17">
        <f ca="1">IF(COLUMNS($Q26:LO26)&gt;$E$60,-$I$43*LO$1*LO$30/12,-$I$43*LO$1*$E$43*LO$30/12)</f>
        <v>0</v>
      </c>
      <c r="LP29" s="17">
        <f ca="1">IF(COLUMNS($Q26:LP26)&gt;$E$60,-$I$43*LP$1*LP$30/12,-$I$43*LP$1*$E$43*LP$30/12)</f>
        <v>0</v>
      </c>
      <c r="LQ29" s="17">
        <f ca="1">IF(COLUMNS($Q26:LQ26)&gt;$E$60,-$I$43*LQ$1*LQ$30/12,-$I$43*LQ$1*$E$43*LQ$30/12)</f>
        <v>0</v>
      </c>
      <c r="LR29" s="17">
        <f ca="1">IF(COLUMNS($Q26:LR26)&gt;$E$60,-$I$43*LR$1*LR$30/12,-$I$43*LR$1*$E$43*LR$30/12)</f>
        <v>0</v>
      </c>
      <c r="LS29" s="17">
        <f ca="1">IF(COLUMNS($Q26:LS26)&gt;$E$60,-$I$43*LS$1*LS$30/12,-$I$43*LS$1*$E$43*LS$30/12)</f>
        <v>0</v>
      </c>
      <c r="LT29" s="17">
        <f ca="1">IF(COLUMNS($Q26:LT26)&gt;$E$60,-$I$43*LT$1*LT$30/12,-$I$43*LT$1*$E$43*LT$30/12)</f>
        <v>0</v>
      </c>
      <c r="LU29" s="17">
        <f ca="1">IF(COLUMNS($Q26:LU26)&gt;$E$60,-$I$43*LU$1*LU$30/12,-$I$43*LU$1*$E$43*LU$30/12)</f>
        <v>0</v>
      </c>
      <c r="LV29" s="17">
        <f ca="1">IF(COLUMNS($Q26:LV26)&gt;$E$60,-$I$43*LV$1*LV$30/12,-$I$43*LV$1*$E$43*LV$30/12)</f>
        <v>0</v>
      </c>
      <c r="LW29" s="17">
        <f ca="1">IF(COLUMNS($Q26:LW26)&gt;$E$60,-$I$43*LW$1*LW$30/12,-$I$43*LW$1*$E$43*LW$30/12)</f>
        <v>0</v>
      </c>
      <c r="LX29" s="17">
        <f ca="1">IF(COLUMNS($Q26:LX26)&gt;$E$60,-$I$43*LX$1*LX$30/12,-$I$43*LX$1*$E$43*LX$30/12)</f>
        <v>0</v>
      </c>
      <c r="LY29" s="17">
        <f ca="1">IF(COLUMNS($Q26:LY26)&gt;$E$60,-$I$43*LY$1*LY$30/12,-$I$43*LY$1*$E$43*LY$30/12)</f>
        <v>0</v>
      </c>
      <c r="LZ29" s="17">
        <f ca="1">IF(COLUMNS($Q26:LZ26)&gt;$E$60,-$I$43*LZ$1*LZ$30/12,-$I$43*LZ$1*$E$43*LZ$30/12)</f>
        <v>0</v>
      </c>
      <c r="MA29" s="17">
        <f ca="1">IF(COLUMNS($Q26:MA26)&gt;$E$60,-$I$43*MA$1*MA$30/12,-$I$43*MA$1*$E$43*MA$30/12)</f>
        <v>0</v>
      </c>
      <c r="MB29" s="17">
        <f ca="1">IF(COLUMNS($Q26:MB26)&gt;$E$60,-$I$43*MB$1*MB$30/12,-$I$43*MB$1*$E$43*MB$30/12)</f>
        <v>0</v>
      </c>
      <c r="MC29" s="17">
        <f ca="1">IF(COLUMNS($Q26:MC26)&gt;$E$60,-$I$43*MC$1*MC$30/12,-$I$43*MC$1*$E$43*MC$30/12)</f>
        <v>0</v>
      </c>
      <c r="MD29" s="17">
        <f ca="1">IF(COLUMNS($Q26:MD26)&gt;$E$60,-$I$43*MD$1*MD$30/12,-$I$43*MD$1*$E$43*MD$30/12)</f>
        <v>0</v>
      </c>
      <c r="ME29" s="17">
        <f ca="1">IF(COLUMNS($Q26:ME26)&gt;$E$60,-$I$43*ME$1*ME$30/12,-$I$43*ME$1*$E$43*ME$30/12)</f>
        <v>0</v>
      </c>
      <c r="MF29" s="17">
        <f ca="1">IF(COLUMNS($Q26:MF26)&gt;$E$60,-$I$43*MF$1*MF$30/12,-$I$43*MF$1*$E$43*MF$30/12)</f>
        <v>0</v>
      </c>
      <c r="MG29" s="17">
        <f ca="1">IF(COLUMNS($Q26:MG26)&gt;$E$60,-$I$43*MG$1*MG$30/12,-$I$43*MG$1*$E$43*MG$30/12)</f>
        <v>0</v>
      </c>
      <c r="MH29" s="17">
        <f ca="1">IF(COLUMNS($Q26:MH26)&gt;$E$60,-$I$43*MH$1*MH$30/12,-$I$43*MH$1*$E$43*MH$30/12)</f>
        <v>0</v>
      </c>
      <c r="MI29" s="17">
        <f ca="1">IF(COLUMNS($Q26:MI26)&gt;$E$60,-$I$43*MI$1*MI$30/12,-$I$43*MI$1*$E$43*MI$30/12)</f>
        <v>0</v>
      </c>
      <c r="MJ29" s="17">
        <f ca="1">IF(COLUMNS($Q26:MJ26)&gt;$E$60,-$I$43*MJ$1*MJ$30/12,-$I$43*MJ$1*$E$43*MJ$30/12)</f>
        <v>0</v>
      </c>
      <c r="MK29" s="17">
        <f ca="1">IF(COLUMNS($Q26:MK26)&gt;$E$60,-$I$43*MK$1*MK$30/12,-$I$43*MK$1*$E$43*MK$30/12)</f>
        <v>0</v>
      </c>
      <c r="ML29" s="17">
        <f ca="1">IF(COLUMNS($Q26:ML26)&gt;$E$60,-$I$43*ML$1*ML$30/12,-$I$43*ML$1*$E$43*ML$30/12)</f>
        <v>0</v>
      </c>
      <c r="MM29" s="17">
        <f ca="1">IF(COLUMNS($Q26:MM26)&gt;$E$60,-$I$43*MM$1*MM$30/12,-$I$43*MM$1*$E$43*MM$30/12)</f>
        <v>0</v>
      </c>
      <c r="MN29" s="17">
        <f ca="1">IF(COLUMNS($Q26:MN26)&gt;$E$60,-$I$43*MN$1*MN$30/12,-$I$43*MN$1*$E$43*MN$30/12)</f>
        <v>0</v>
      </c>
      <c r="MO29" s="17">
        <f ca="1">IF(COLUMNS($Q26:MO26)&gt;$E$60,-$I$43*MO$1*MO$30/12,-$I$43*MO$1*$E$43*MO$30/12)</f>
        <v>0</v>
      </c>
      <c r="MP29" s="17">
        <f ca="1">IF(COLUMNS($Q26:MP26)&gt;$E$60,-$I$43*MP$1*MP$30/12,-$I$43*MP$1*$E$43*MP$30/12)</f>
        <v>0</v>
      </c>
      <c r="MQ29" s="17">
        <f ca="1">IF(COLUMNS($Q26:MQ26)&gt;$E$60,-$I$43*MQ$1*MQ$30/12,-$I$43*MQ$1*$E$43*MQ$30/12)</f>
        <v>0</v>
      </c>
      <c r="MR29" s="17">
        <f ca="1">IF(COLUMNS($Q26:MR26)&gt;$E$60,-$I$43*MR$1*MR$30/12,-$I$43*MR$1*$E$43*MR$30/12)</f>
        <v>0</v>
      </c>
      <c r="MS29" s="17">
        <f ca="1">IF(COLUMNS($Q26:MS26)&gt;$E$60,-$I$43*MS$1*MS$30/12,-$I$43*MS$1*$E$43*MS$30/12)</f>
        <v>0</v>
      </c>
      <c r="MT29" s="17">
        <f ca="1">IF(COLUMNS($Q26:MT26)&gt;$E$60,-$I$43*MT$1*MT$30/12,-$I$43*MT$1*$E$43*MT$30/12)</f>
        <v>0</v>
      </c>
      <c r="MU29" s="17">
        <f ca="1">IF(COLUMNS($Q26:MU26)&gt;$E$60,-$I$43*MU$1*MU$30/12,-$I$43*MU$1*$E$43*MU$30/12)</f>
        <v>0</v>
      </c>
      <c r="MV29" s="17">
        <f ca="1">IF(COLUMNS($Q26:MV26)&gt;$E$60,-$I$43*MV$1*MV$30/12,-$I$43*MV$1*$E$43*MV$30/12)</f>
        <v>0</v>
      </c>
      <c r="MW29" s="17">
        <f ca="1">IF(COLUMNS($Q26:MW26)&gt;$E$60,-$I$43*MW$1*MW$30/12,-$I$43*MW$1*$E$43*MW$30/12)</f>
        <v>0</v>
      </c>
      <c r="MX29" s="17">
        <f ca="1">IF(COLUMNS($Q26:MX26)&gt;$E$60,-$I$43*MX$1*MX$30/12,-$I$43*MX$1*$E$43*MX$30/12)</f>
        <v>0</v>
      </c>
      <c r="MY29" s="17">
        <f ca="1">IF(COLUMNS($Q26:MY26)&gt;$E$60,-$I$43*MY$1*MY$30/12,-$I$43*MY$1*$E$43*MY$30/12)</f>
        <v>0</v>
      </c>
      <c r="MZ29" s="17">
        <f ca="1">IF(COLUMNS($Q26:MZ26)&gt;$E$60,-$I$43*MZ$1*MZ$30/12,-$I$43*MZ$1*$E$43*MZ$30/12)</f>
        <v>0</v>
      </c>
      <c r="NA29" s="17">
        <f ca="1">IF(COLUMNS($Q26:NA26)&gt;$E$60,-$I$43*NA$1*NA$30/12,-$I$43*NA$1*$E$43*NA$30/12)</f>
        <v>0</v>
      </c>
      <c r="NB29" s="17">
        <f ca="1">IF(COLUMNS($Q26:NB26)&gt;$E$60,-$I$43*NB$1*NB$30/12,-$I$43*NB$1*$E$43*NB$30/12)</f>
        <v>0</v>
      </c>
      <c r="NC29" s="17">
        <f ca="1">IF(COLUMNS($Q26:NC26)&gt;$E$60,-$I$43*NC$1*NC$30/12,-$I$43*NC$1*$E$43*NC$30/12)</f>
        <v>0</v>
      </c>
      <c r="ND29" s="17">
        <f ca="1">IF(COLUMNS($Q26:ND26)&gt;$E$60,-$I$43*ND$1*ND$30/12,-$I$43*ND$1*$E$43*ND$30/12)</f>
        <v>0</v>
      </c>
      <c r="NE29" s="17">
        <f ca="1">IF(COLUMNS($Q26:NE26)&gt;$E$60,-$I$43*NE$1*NE$30/12,-$I$43*NE$1*$E$43*NE$30/12)</f>
        <v>0</v>
      </c>
      <c r="NF29" s="17">
        <f ca="1">IF(COLUMNS($Q26:NF26)&gt;$E$60,-$I$43*NF$1*NF$30/12,-$I$43*NF$1*$E$43*NF$30/12)</f>
        <v>0</v>
      </c>
      <c r="NG29" s="17">
        <f ca="1">IF(COLUMNS($Q26:NG26)&gt;$E$60,-$I$43*NG$1*NG$30/12,-$I$43*NG$1*$E$43*NG$30/12)</f>
        <v>0</v>
      </c>
      <c r="NH29" s="17">
        <f ca="1">IF(COLUMNS($Q26:NH26)&gt;$E$60,-$I$43*NH$1*NH$30/12,-$I$43*NH$1*$E$43*NH$30/12)</f>
        <v>0</v>
      </c>
      <c r="NI29" s="17">
        <f ca="1">IF(COLUMNS($Q26:NI26)&gt;$E$60,-$I$43*NI$1*NI$30/12,-$I$43*NI$1*$E$43*NI$30/12)</f>
        <v>0</v>
      </c>
      <c r="NJ29" s="17">
        <f ca="1">IF(COLUMNS($Q26:NJ26)&gt;$E$60,-$I$43*NJ$1*NJ$30/12,-$I$43*NJ$1*$E$43*NJ$30/12)</f>
        <v>0</v>
      </c>
      <c r="NK29" s="17">
        <f ca="1">IF(COLUMNS($Q26:NK26)&gt;$E$60,-$I$43*NK$1*NK$30/12,-$I$43*NK$1*$E$43*NK$30/12)</f>
        <v>0</v>
      </c>
      <c r="NL29" s="17">
        <f ca="1">IF(COLUMNS($Q26:NL26)&gt;$E$60,-$I$43*NL$1*NL$30/12,-$I$43*NL$1*$E$43*NL$30/12)</f>
        <v>0</v>
      </c>
      <c r="NM29" s="17">
        <f ca="1">IF(COLUMNS($Q26:NM26)&gt;$E$60,-$I$43*NM$1*NM$30/12,-$I$43*NM$1*$E$43*NM$30/12)</f>
        <v>0</v>
      </c>
      <c r="NN29" s="17">
        <f ca="1">IF(COLUMNS($Q26:NN26)&gt;$E$60,-$I$43*NN$1*NN$30/12,-$I$43*NN$1*$E$43*NN$30/12)</f>
        <v>0</v>
      </c>
      <c r="NO29" s="17">
        <f ca="1">IF(COLUMNS($Q26:NO26)&gt;$E$60,-$I$43*NO$1*NO$30/12,-$I$43*NO$1*$E$43*NO$30/12)</f>
        <v>0</v>
      </c>
      <c r="NP29" s="17">
        <f ca="1">IF(COLUMNS($Q26:NP26)&gt;$E$60,-$I$43*NP$1*NP$30/12,-$I$43*NP$1*$E$43*NP$30/12)</f>
        <v>0</v>
      </c>
      <c r="NQ29" s="17">
        <f ca="1">IF(COLUMNS($Q26:NQ26)&gt;$E$60,-$I$43*NQ$1*NQ$30/12,-$I$43*NQ$1*$E$43*NQ$30/12)</f>
        <v>0</v>
      </c>
      <c r="NR29" s="17">
        <f ca="1">IF(COLUMNS($Q26:NR26)&gt;$E$60,-$I$43*NR$1*NR$30/12,-$I$43*NR$1*$E$43*NR$30/12)</f>
        <v>0</v>
      </c>
      <c r="NS29" s="17">
        <f ca="1">IF(COLUMNS($Q26:NS26)&gt;$E$60,-$I$43*NS$1*NS$30/12,-$I$43*NS$1*$E$43*NS$30/12)</f>
        <v>0</v>
      </c>
      <c r="NT29" s="17">
        <f ca="1">IF(COLUMNS($Q26:NT26)&gt;$E$60,-$I$43*NT$1*NT$30/12,-$I$43*NT$1*$E$43*NT$30/12)</f>
        <v>0</v>
      </c>
      <c r="NU29" s="17">
        <f ca="1">IF(COLUMNS($Q26:NU26)&gt;$E$60,-$I$43*NU$1*NU$30/12,-$I$43*NU$1*$E$43*NU$30/12)</f>
        <v>0</v>
      </c>
      <c r="NV29" s="17">
        <f ca="1">IF(COLUMNS($Q26:NV26)&gt;$E$60,-$I$43*NV$1*NV$30/12,-$I$43*NV$1*$E$43*NV$30/12)</f>
        <v>0</v>
      </c>
      <c r="NW29" s="17">
        <f ca="1">IF(COLUMNS($Q26:NW26)&gt;$E$60,-$I$43*NW$1*NW$30/12,-$I$43*NW$1*$E$43*NW$30/12)</f>
        <v>0</v>
      </c>
      <c r="NX29" s="17">
        <f ca="1">IF(COLUMNS($Q26:NX26)&gt;$E$60,-$I$43*NX$1*NX$30/12,-$I$43*NX$1*$E$43*NX$30/12)</f>
        <v>0</v>
      </c>
      <c r="NY29" s="17">
        <f ca="1">IF(COLUMNS($Q26:NY26)&gt;$E$60,-$I$43*NY$1*NY$30/12,-$I$43*NY$1*$E$43*NY$30/12)</f>
        <v>0</v>
      </c>
      <c r="NZ29" s="17">
        <f ca="1">IF(COLUMNS($Q26:NZ26)&gt;$E$60,-$I$43*NZ$1*NZ$30/12,-$I$43*NZ$1*$E$43*NZ$30/12)</f>
        <v>0</v>
      </c>
      <c r="OA29" s="17">
        <f ca="1">IF(COLUMNS($Q26:OA26)&gt;$E$60,-$I$43*OA$1*OA$30/12,-$I$43*OA$1*$E$43*OA$30/12)</f>
        <v>0</v>
      </c>
      <c r="OB29" s="17">
        <f ca="1">IF(COLUMNS($Q26:OB26)&gt;$E$60,-$I$43*OB$1*OB$30/12,-$I$43*OB$1*$E$43*OB$30/12)</f>
        <v>0</v>
      </c>
      <c r="OC29" s="17">
        <f ca="1">IF(COLUMNS($Q26:OC26)&gt;$E$60,-$I$43*OC$1*OC$30/12,-$I$43*OC$1*$E$43*OC$30/12)</f>
        <v>0</v>
      </c>
      <c r="OD29" s="17">
        <f ca="1">IF(COLUMNS($Q26:OD26)&gt;$E$60,-$I$43*OD$1*OD$30/12,-$I$43*OD$1*$E$43*OD$30/12)</f>
        <v>0</v>
      </c>
      <c r="OE29" s="17">
        <f ca="1">IF(COLUMNS($Q26:OE26)&gt;$E$60,-$I$43*OE$1*OE$30/12,-$I$43*OE$1*$E$43*OE$30/12)</f>
        <v>0</v>
      </c>
      <c r="OF29" s="17">
        <f ca="1">IF(COLUMNS($Q26:OF26)&gt;$E$60,-$I$43*OF$1*OF$30/12,-$I$43*OF$1*$E$43*OF$30/12)</f>
        <v>0</v>
      </c>
      <c r="OG29" s="17">
        <f ca="1">IF(COLUMNS($Q26:OG26)&gt;$E$60,-$I$43*OG$1*OG$30/12,-$I$43*OG$1*$E$43*OG$30/12)</f>
        <v>0</v>
      </c>
      <c r="OH29" s="17">
        <f ca="1">IF(COLUMNS($Q26:OH26)&gt;$E$60,-$I$43*OH$1*OH$30/12,-$I$43*OH$1*$E$43*OH$30/12)</f>
        <v>0</v>
      </c>
      <c r="OI29" s="17">
        <f ca="1">IF(COLUMNS($Q26:OI26)&gt;$E$60,-$I$43*OI$1*OI$30/12,-$I$43*OI$1*$E$43*OI$30/12)</f>
        <v>0</v>
      </c>
      <c r="OJ29" s="17">
        <f ca="1">IF(COLUMNS($Q26:OJ26)&gt;$E$60,-$I$43*OJ$1*OJ$30/12,-$I$43*OJ$1*$E$43*OJ$30/12)</f>
        <v>0</v>
      </c>
      <c r="OK29" s="17">
        <f ca="1">IF(COLUMNS($Q26:OK26)&gt;$E$60,-$I$43*OK$1*OK$30/12,-$I$43*OK$1*$E$43*OK$30/12)</f>
        <v>0</v>
      </c>
      <c r="OL29" s="17">
        <f ca="1">IF(COLUMNS($Q26:OL26)&gt;$E$60,-$I$43*OL$1*OL$30/12,-$I$43*OL$1*$E$43*OL$30/12)</f>
        <v>0</v>
      </c>
      <c r="OM29" s="17">
        <f ca="1">IF(COLUMNS($Q26:OM26)&gt;$E$60,-$I$43*OM$1*OM$30/12,-$I$43*OM$1*$E$43*OM$30/12)</f>
        <v>0</v>
      </c>
      <c r="ON29" s="17">
        <f ca="1">IF(COLUMNS($Q26:ON26)&gt;$E$60,-$I$43*ON$1*ON$30/12,-$I$43*ON$1*$E$43*ON$30/12)</f>
        <v>0</v>
      </c>
      <c r="OO29" s="17">
        <f ca="1">IF(COLUMNS($Q26:OO26)&gt;$E$60,-$I$43*OO$1*OO$30/12,-$I$43*OO$1*$E$43*OO$30/12)</f>
        <v>0</v>
      </c>
      <c r="OP29" s="17">
        <f ca="1">IF(COLUMNS($Q26:OP26)&gt;$E$60,-$I$43*OP$1*OP$30/12,-$I$43*OP$1*$E$43*OP$30/12)</f>
        <v>0</v>
      </c>
      <c r="OQ29" s="17">
        <f ca="1">IF(COLUMNS($Q26:OQ26)&gt;$E$60,-$I$43*OQ$1*OQ$30/12,-$I$43*OQ$1*$E$43*OQ$30/12)</f>
        <v>0</v>
      </c>
      <c r="OT29" s="17">
        <f t="shared" ca="1" si="59"/>
        <v>-87.5</v>
      </c>
      <c r="OU29" s="17">
        <f t="shared" ca="1" si="60"/>
        <v>-150.875</v>
      </c>
      <c r="OV29" s="17">
        <f t="shared" ca="1" si="60"/>
        <v>-152.38374999999999</v>
      </c>
      <c r="OW29" s="17">
        <f t="shared" ca="1" si="60"/>
        <v>-153.90758749999998</v>
      </c>
      <c r="OX29" s="17">
        <f t="shared" ca="1" si="60"/>
        <v>-155.44666337499996</v>
      </c>
      <c r="OY29" s="17">
        <f t="shared" ca="1" si="60"/>
        <v>-157.00113000874995</v>
      </c>
      <c r="OZ29" s="17">
        <f t="shared" ca="1" si="60"/>
        <v>-158.5711413088375</v>
      </c>
      <c r="PA29" s="17">
        <f t="shared" ca="1" si="60"/>
        <v>-160.15685272192587</v>
      </c>
      <c r="PB29" s="17">
        <f t="shared" ca="1" si="60"/>
        <v>-161.75842124914513</v>
      </c>
      <c r="PC29" s="17">
        <f t="shared" ca="1" si="60"/>
        <v>-95.020675918864029</v>
      </c>
      <c r="PD29" s="17">
        <f t="shared" ca="1" si="60"/>
        <v>0</v>
      </c>
      <c r="PE29" s="17">
        <f t="shared" ca="1" si="60"/>
        <v>0</v>
      </c>
      <c r="PF29" s="17">
        <f t="shared" ca="1" si="60"/>
        <v>0</v>
      </c>
      <c r="PG29" s="17">
        <f t="shared" ca="1" si="60"/>
        <v>0</v>
      </c>
      <c r="PH29" s="17">
        <f t="shared" ca="1" si="60"/>
        <v>0</v>
      </c>
      <c r="PI29" s="17">
        <f t="shared" ca="1" si="60"/>
        <v>0</v>
      </c>
      <c r="PJ29" s="17">
        <f t="shared" ca="1" si="60"/>
        <v>0</v>
      </c>
      <c r="PK29" s="17">
        <f t="shared" ca="1" si="60"/>
        <v>0</v>
      </c>
      <c r="PL29" s="17">
        <f t="shared" ca="1" si="60"/>
        <v>0</v>
      </c>
      <c r="PM29" s="17">
        <f t="shared" ca="1" si="60"/>
        <v>0</v>
      </c>
      <c r="PN29" s="17">
        <f t="shared" ca="1" si="60"/>
        <v>0</v>
      </c>
      <c r="PO29" s="17">
        <f t="shared" ca="1" si="60"/>
        <v>0</v>
      </c>
      <c r="PP29" s="17">
        <f t="shared" ca="1" si="60"/>
        <v>0</v>
      </c>
      <c r="PQ29" s="17">
        <f t="shared" ca="1" si="60"/>
        <v>0</v>
      </c>
      <c r="PR29" s="17">
        <f t="shared" ca="1" si="60"/>
        <v>0</v>
      </c>
      <c r="PS29" s="17">
        <f t="shared" ca="1" si="60"/>
        <v>0</v>
      </c>
      <c r="PT29" s="17">
        <f t="shared" ca="1" si="60"/>
        <v>0</v>
      </c>
      <c r="PU29" s="17">
        <f t="shared" ca="1" si="60"/>
        <v>0</v>
      </c>
      <c r="PV29" s="17">
        <f t="shared" ca="1" si="60"/>
        <v>0</v>
      </c>
      <c r="PW29" s="17">
        <f t="shared" ca="1" si="60"/>
        <v>0</v>
      </c>
      <c r="PX29" s="17">
        <f t="shared" ca="1" si="60"/>
        <v>0</v>
      </c>
      <c r="PY29" s="17">
        <f t="shared" ca="1" si="60"/>
        <v>0</v>
      </c>
      <c r="PZ29" s="17">
        <f t="shared" ca="1" si="60"/>
        <v>0</v>
      </c>
      <c r="QA29" s="17">
        <f t="shared" ca="1" si="60"/>
        <v>0</v>
      </c>
    </row>
    <row r="30" spans="2:443" ht="15" x14ac:dyDescent="0.3">
      <c r="B30" s="14" t="s">
        <v>52</v>
      </c>
      <c r="C30" s="150">
        <v>1000000</v>
      </c>
      <c r="D30" s="1"/>
      <c r="E30" s="55"/>
      <c r="F30" s="55"/>
      <c r="G30" s="11"/>
      <c r="H30" s="14" t="s">
        <v>59</v>
      </c>
      <c r="I30" s="5">
        <f ca="1">+J37</f>
        <v>552649.12008396524</v>
      </c>
      <c r="J30" s="55"/>
      <c r="L30" s="14"/>
      <c r="M30" s="15" t="s">
        <v>74</v>
      </c>
      <c r="O30" s="54">
        <f t="shared" ca="1" si="51"/>
        <v>459.55339898703431</v>
      </c>
      <c r="Q30" s="52">
        <f t="shared" ref="Q30:CB30" si="68">(1+$E44)^Q4</f>
        <v>1</v>
      </c>
      <c r="R30" s="52">
        <f t="shared" si="68"/>
        <v>1</v>
      </c>
      <c r="S30" s="52">
        <f t="shared" si="68"/>
        <v>1</v>
      </c>
      <c r="T30" s="52">
        <f t="shared" si="68"/>
        <v>1</v>
      </c>
      <c r="U30" s="52">
        <f t="shared" si="68"/>
        <v>1</v>
      </c>
      <c r="V30" s="52">
        <f t="shared" si="68"/>
        <v>1</v>
      </c>
      <c r="W30" s="52">
        <f t="shared" si="68"/>
        <v>1</v>
      </c>
      <c r="X30" s="52">
        <f t="shared" si="68"/>
        <v>1</v>
      </c>
      <c r="Y30" s="52">
        <f t="shared" si="68"/>
        <v>1</v>
      </c>
      <c r="Z30" s="52">
        <f t="shared" si="68"/>
        <v>1</v>
      </c>
      <c r="AA30" s="52">
        <f t="shared" si="68"/>
        <v>1</v>
      </c>
      <c r="AB30" s="52">
        <f t="shared" si="68"/>
        <v>1</v>
      </c>
      <c r="AC30" s="52">
        <f t="shared" si="68"/>
        <v>1.01</v>
      </c>
      <c r="AD30" s="52">
        <f t="shared" ca="1" si="68"/>
        <v>1.01</v>
      </c>
      <c r="AE30" s="52">
        <f t="shared" ca="1" si="68"/>
        <v>1.01</v>
      </c>
      <c r="AF30" s="52">
        <f t="shared" si="68"/>
        <v>1.01</v>
      </c>
      <c r="AG30" s="52">
        <f t="shared" si="68"/>
        <v>1.01</v>
      </c>
      <c r="AH30" s="52">
        <f t="shared" si="68"/>
        <v>1.01</v>
      </c>
      <c r="AI30" s="52">
        <f t="shared" si="68"/>
        <v>1.01</v>
      </c>
      <c r="AJ30" s="52">
        <f t="shared" si="68"/>
        <v>1.01</v>
      </c>
      <c r="AK30" s="52">
        <f t="shared" si="68"/>
        <v>1.01</v>
      </c>
      <c r="AL30" s="52">
        <f t="shared" si="68"/>
        <v>1.01</v>
      </c>
      <c r="AM30" s="52">
        <f t="shared" si="68"/>
        <v>1.01</v>
      </c>
      <c r="AN30" s="52">
        <f t="shared" si="68"/>
        <v>1.01</v>
      </c>
      <c r="AO30" s="52">
        <f t="shared" si="68"/>
        <v>1.0201</v>
      </c>
      <c r="AP30" s="52">
        <f t="shared" ca="1" si="68"/>
        <v>1.0201</v>
      </c>
      <c r="AQ30" s="52">
        <f t="shared" ca="1" si="68"/>
        <v>1.0201</v>
      </c>
      <c r="AR30" s="52">
        <f t="shared" si="68"/>
        <v>1.0201</v>
      </c>
      <c r="AS30" s="52">
        <f t="shared" si="68"/>
        <v>1.0201</v>
      </c>
      <c r="AT30" s="52">
        <f t="shared" si="68"/>
        <v>1.0201</v>
      </c>
      <c r="AU30" s="52">
        <f t="shared" si="68"/>
        <v>1.0201</v>
      </c>
      <c r="AV30" s="52">
        <f t="shared" si="68"/>
        <v>1.0201</v>
      </c>
      <c r="AW30" s="52">
        <f t="shared" si="68"/>
        <v>1.0201</v>
      </c>
      <c r="AX30" s="52">
        <f t="shared" si="68"/>
        <v>1.0201</v>
      </c>
      <c r="AY30" s="52">
        <f t="shared" si="68"/>
        <v>1.0201</v>
      </c>
      <c r="AZ30" s="52">
        <f t="shared" si="68"/>
        <v>1.0201</v>
      </c>
      <c r="BA30" s="52">
        <f t="shared" si="68"/>
        <v>1.0303009999999999</v>
      </c>
      <c r="BB30" s="52">
        <f t="shared" ca="1" si="68"/>
        <v>1.0303009999999999</v>
      </c>
      <c r="BC30" s="52">
        <f t="shared" ca="1" si="68"/>
        <v>1.0303009999999999</v>
      </c>
      <c r="BD30" s="52">
        <f t="shared" si="68"/>
        <v>1.0303009999999999</v>
      </c>
      <c r="BE30" s="52">
        <f t="shared" si="68"/>
        <v>1.0303009999999999</v>
      </c>
      <c r="BF30" s="52">
        <f t="shared" si="68"/>
        <v>1.0303009999999999</v>
      </c>
      <c r="BG30" s="52">
        <f t="shared" si="68"/>
        <v>1.0303009999999999</v>
      </c>
      <c r="BH30" s="52">
        <f t="shared" si="68"/>
        <v>1.0303009999999999</v>
      </c>
      <c r="BI30" s="52">
        <f t="shared" si="68"/>
        <v>1.0303009999999999</v>
      </c>
      <c r="BJ30" s="52">
        <f t="shared" si="68"/>
        <v>1.0303009999999999</v>
      </c>
      <c r="BK30" s="52">
        <f t="shared" si="68"/>
        <v>1.0303009999999999</v>
      </c>
      <c r="BL30" s="52">
        <f t="shared" si="68"/>
        <v>1.0303009999999999</v>
      </c>
      <c r="BM30" s="52">
        <f t="shared" si="68"/>
        <v>1.04060401</v>
      </c>
      <c r="BN30" s="52">
        <f t="shared" ca="1" si="68"/>
        <v>1.04060401</v>
      </c>
      <c r="BO30" s="52">
        <f t="shared" ca="1" si="68"/>
        <v>1.04060401</v>
      </c>
      <c r="BP30" s="52">
        <f t="shared" si="68"/>
        <v>1.04060401</v>
      </c>
      <c r="BQ30" s="52">
        <f t="shared" si="68"/>
        <v>1.04060401</v>
      </c>
      <c r="BR30" s="52">
        <f t="shared" si="68"/>
        <v>1.04060401</v>
      </c>
      <c r="BS30" s="52">
        <f t="shared" si="68"/>
        <v>1.04060401</v>
      </c>
      <c r="BT30" s="52">
        <f t="shared" si="68"/>
        <v>1.04060401</v>
      </c>
      <c r="BU30" s="52">
        <f t="shared" si="68"/>
        <v>1.04060401</v>
      </c>
      <c r="BV30" s="52">
        <f t="shared" si="68"/>
        <v>1.04060401</v>
      </c>
      <c r="BW30" s="52">
        <f t="shared" si="68"/>
        <v>1.04060401</v>
      </c>
      <c r="BX30" s="52">
        <f t="shared" si="68"/>
        <v>1.04060401</v>
      </c>
      <c r="BY30" s="52">
        <f t="shared" si="68"/>
        <v>1.0510100500999999</v>
      </c>
      <c r="BZ30" s="52">
        <f t="shared" ca="1" si="68"/>
        <v>1.0510100500999999</v>
      </c>
      <c r="CA30" s="52">
        <f t="shared" ca="1" si="68"/>
        <v>1.0510100500999999</v>
      </c>
      <c r="CB30" s="52">
        <f t="shared" si="68"/>
        <v>1.0510100500999999</v>
      </c>
      <c r="CC30" s="52">
        <f t="shared" ref="CC30:EN30" si="69">(1+$E44)^CC4</f>
        <v>1.0510100500999999</v>
      </c>
      <c r="CD30" s="52">
        <f t="shared" si="69"/>
        <v>1.0510100500999999</v>
      </c>
      <c r="CE30" s="52">
        <f t="shared" si="69"/>
        <v>1.0510100500999999</v>
      </c>
      <c r="CF30" s="52">
        <f t="shared" si="69"/>
        <v>1.0510100500999999</v>
      </c>
      <c r="CG30" s="52">
        <f t="shared" si="69"/>
        <v>1.0510100500999999</v>
      </c>
      <c r="CH30" s="52">
        <f t="shared" si="69"/>
        <v>1.0510100500999999</v>
      </c>
      <c r="CI30" s="52">
        <f t="shared" si="69"/>
        <v>1.0510100500999999</v>
      </c>
      <c r="CJ30" s="52">
        <f t="shared" si="69"/>
        <v>1.0510100500999999</v>
      </c>
      <c r="CK30" s="52">
        <f t="shared" si="69"/>
        <v>1.0615201506010001</v>
      </c>
      <c r="CL30" s="52">
        <f t="shared" ca="1" si="69"/>
        <v>1.0615201506010001</v>
      </c>
      <c r="CM30" s="52">
        <f t="shared" ca="1" si="69"/>
        <v>1.0615201506010001</v>
      </c>
      <c r="CN30" s="52">
        <f t="shared" si="69"/>
        <v>1.0615201506010001</v>
      </c>
      <c r="CO30" s="52">
        <f t="shared" si="69"/>
        <v>1.0615201506010001</v>
      </c>
      <c r="CP30" s="52">
        <f t="shared" si="69"/>
        <v>1.0615201506010001</v>
      </c>
      <c r="CQ30" s="52">
        <f t="shared" si="69"/>
        <v>1.0615201506010001</v>
      </c>
      <c r="CR30" s="52">
        <f t="shared" si="69"/>
        <v>1.0615201506010001</v>
      </c>
      <c r="CS30" s="52">
        <f t="shared" si="69"/>
        <v>1.0615201506010001</v>
      </c>
      <c r="CT30" s="52">
        <f t="shared" si="69"/>
        <v>1.0615201506010001</v>
      </c>
      <c r="CU30" s="52">
        <f t="shared" si="69"/>
        <v>1.0615201506010001</v>
      </c>
      <c r="CV30" s="52">
        <f t="shared" si="69"/>
        <v>1.0615201506010001</v>
      </c>
      <c r="CW30" s="52">
        <f t="shared" si="69"/>
        <v>1.0721353521070098</v>
      </c>
      <c r="CX30" s="52">
        <f t="shared" ca="1" si="69"/>
        <v>1.0721353521070098</v>
      </c>
      <c r="CY30" s="52">
        <f t="shared" ca="1" si="69"/>
        <v>1.0721353521070098</v>
      </c>
      <c r="CZ30" s="52">
        <f t="shared" si="69"/>
        <v>1.0721353521070098</v>
      </c>
      <c r="DA30" s="52">
        <f t="shared" si="69"/>
        <v>1.0721353521070098</v>
      </c>
      <c r="DB30" s="52">
        <f t="shared" si="69"/>
        <v>1.0721353521070098</v>
      </c>
      <c r="DC30" s="52">
        <f t="shared" si="69"/>
        <v>1.0721353521070098</v>
      </c>
      <c r="DD30" s="52">
        <f t="shared" si="69"/>
        <v>1.0721353521070098</v>
      </c>
      <c r="DE30" s="52">
        <f t="shared" si="69"/>
        <v>1.0721353521070098</v>
      </c>
      <c r="DF30" s="52">
        <f t="shared" si="69"/>
        <v>1.0721353521070098</v>
      </c>
      <c r="DG30" s="52">
        <f t="shared" si="69"/>
        <v>1.0721353521070098</v>
      </c>
      <c r="DH30" s="52">
        <f t="shared" si="69"/>
        <v>1.0721353521070098</v>
      </c>
      <c r="DI30" s="52">
        <f t="shared" si="69"/>
        <v>1.0828567056280802</v>
      </c>
      <c r="DJ30" s="52">
        <f t="shared" ca="1" si="69"/>
        <v>1.0828567056280802</v>
      </c>
      <c r="DK30" s="52">
        <f t="shared" ca="1" si="69"/>
        <v>1.0828567056280802</v>
      </c>
      <c r="DL30" s="52">
        <f t="shared" si="69"/>
        <v>1.0828567056280802</v>
      </c>
      <c r="DM30" s="52">
        <f t="shared" si="69"/>
        <v>1.0828567056280802</v>
      </c>
      <c r="DN30" s="52">
        <f t="shared" si="69"/>
        <v>1.0828567056280802</v>
      </c>
      <c r="DO30" s="52">
        <f t="shared" si="69"/>
        <v>1.0828567056280802</v>
      </c>
      <c r="DP30" s="52">
        <f t="shared" si="69"/>
        <v>1.0828567056280802</v>
      </c>
      <c r="DQ30" s="52">
        <f t="shared" si="69"/>
        <v>1.0828567056280802</v>
      </c>
      <c r="DR30" s="52">
        <f t="shared" si="69"/>
        <v>1.0828567056280802</v>
      </c>
      <c r="DS30" s="52">
        <f t="shared" si="69"/>
        <v>1.0828567056280802</v>
      </c>
      <c r="DT30" s="52">
        <f t="shared" si="69"/>
        <v>1.0828567056280802</v>
      </c>
      <c r="DU30" s="52">
        <f t="shared" si="69"/>
        <v>1.0936852726843611</v>
      </c>
      <c r="DV30" s="52">
        <f t="shared" ca="1" si="69"/>
        <v>1.0936852726843611</v>
      </c>
      <c r="DW30" s="52">
        <f t="shared" ca="1" si="69"/>
        <v>1.0936852726843611</v>
      </c>
      <c r="DX30" s="52">
        <f t="shared" si="69"/>
        <v>1.0936852726843611</v>
      </c>
      <c r="DY30" s="52">
        <f t="shared" si="69"/>
        <v>1.0936852726843611</v>
      </c>
      <c r="DZ30" s="52">
        <f t="shared" si="69"/>
        <v>1.0936852726843611</v>
      </c>
      <c r="EA30" s="52">
        <f t="shared" si="69"/>
        <v>1.0936852726843611</v>
      </c>
      <c r="EB30" s="52">
        <f t="shared" si="69"/>
        <v>1.0936852726843611</v>
      </c>
      <c r="EC30" s="52">
        <f t="shared" si="69"/>
        <v>1.0936852726843611</v>
      </c>
      <c r="ED30" s="52">
        <f t="shared" si="69"/>
        <v>1.0936852726843611</v>
      </c>
      <c r="EE30" s="52">
        <f t="shared" si="69"/>
        <v>1.0936852726843611</v>
      </c>
      <c r="EF30" s="52">
        <f t="shared" si="69"/>
        <v>1.0936852726843611</v>
      </c>
      <c r="EG30" s="52">
        <f t="shared" si="69"/>
        <v>1.1046221254112047</v>
      </c>
      <c r="EH30" s="52">
        <f t="shared" ca="1" si="69"/>
        <v>1.1046221254112047</v>
      </c>
      <c r="EI30" s="52">
        <f t="shared" ca="1" si="69"/>
        <v>1.1046221254112047</v>
      </c>
      <c r="EJ30" s="52">
        <f t="shared" si="69"/>
        <v>1.1046221254112047</v>
      </c>
      <c r="EK30" s="52">
        <f t="shared" si="69"/>
        <v>1.1046221254112047</v>
      </c>
      <c r="EL30" s="52">
        <f t="shared" si="69"/>
        <v>1.1046221254112047</v>
      </c>
      <c r="EM30" s="52">
        <f t="shared" si="69"/>
        <v>1.1046221254112047</v>
      </c>
      <c r="EN30" s="52">
        <f t="shared" si="69"/>
        <v>1.1046221254112047</v>
      </c>
      <c r="EO30" s="52">
        <f t="shared" ref="EO30:GZ30" si="70">(1+$E44)^EO4</f>
        <v>1.1046221254112047</v>
      </c>
      <c r="EP30" s="52">
        <f t="shared" si="70"/>
        <v>1.1046221254112047</v>
      </c>
      <c r="EQ30" s="52">
        <f t="shared" si="70"/>
        <v>1.1046221254112047</v>
      </c>
      <c r="ER30" s="52">
        <f t="shared" si="70"/>
        <v>1.1046221254112047</v>
      </c>
      <c r="ES30" s="52">
        <f t="shared" si="70"/>
        <v>1.1156683466653166</v>
      </c>
      <c r="ET30" s="52">
        <f t="shared" ca="1" si="70"/>
        <v>1.1156683466653166</v>
      </c>
      <c r="EU30" s="52">
        <f t="shared" ca="1" si="70"/>
        <v>1.1156683466653166</v>
      </c>
      <c r="EV30" s="52">
        <f t="shared" si="70"/>
        <v>1.1156683466653166</v>
      </c>
      <c r="EW30" s="52">
        <f t="shared" si="70"/>
        <v>1.1156683466653166</v>
      </c>
      <c r="EX30" s="52">
        <f t="shared" si="70"/>
        <v>1.1156683466653166</v>
      </c>
      <c r="EY30" s="52">
        <f t="shared" si="70"/>
        <v>1.1156683466653166</v>
      </c>
      <c r="EZ30" s="52">
        <f t="shared" si="70"/>
        <v>1.1156683466653166</v>
      </c>
      <c r="FA30" s="52">
        <f t="shared" si="70"/>
        <v>1.1156683466653166</v>
      </c>
      <c r="FB30" s="52">
        <f t="shared" si="70"/>
        <v>1.1156683466653166</v>
      </c>
      <c r="FC30" s="52">
        <f t="shared" si="70"/>
        <v>1.1156683466653166</v>
      </c>
      <c r="FD30" s="52">
        <f t="shared" si="70"/>
        <v>1.1156683466653166</v>
      </c>
      <c r="FE30" s="52">
        <f t="shared" si="70"/>
        <v>1.1268250301319698</v>
      </c>
      <c r="FF30" s="52">
        <f t="shared" ca="1" si="70"/>
        <v>1.1268250301319698</v>
      </c>
      <c r="FG30" s="52">
        <f t="shared" ca="1" si="70"/>
        <v>1.1268250301319698</v>
      </c>
      <c r="FH30" s="52">
        <f t="shared" si="70"/>
        <v>1.1268250301319698</v>
      </c>
      <c r="FI30" s="52">
        <f t="shared" si="70"/>
        <v>1.1268250301319698</v>
      </c>
      <c r="FJ30" s="52">
        <f t="shared" si="70"/>
        <v>1.1268250301319698</v>
      </c>
      <c r="FK30" s="52">
        <f t="shared" si="70"/>
        <v>1.1268250301319698</v>
      </c>
      <c r="FL30" s="52">
        <f t="shared" si="70"/>
        <v>1.1268250301319698</v>
      </c>
      <c r="FM30" s="52">
        <f t="shared" si="70"/>
        <v>1.1268250301319698</v>
      </c>
      <c r="FN30" s="52">
        <f t="shared" si="70"/>
        <v>1.1268250301319698</v>
      </c>
      <c r="FO30" s="52">
        <f t="shared" si="70"/>
        <v>1.1268250301319698</v>
      </c>
      <c r="FP30" s="52">
        <f t="shared" si="70"/>
        <v>1.1268250301319698</v>
      </c>
      <c r="FQ30" s="52">
        <f t="shared" si="70"/>
        <v>1.1380932804332895</v>
      </c>
      <c r="FR30" s="52">
        <f t="shared" ca="1" si="70"/>
        <v>1.1380932804332895</v>
      </c>
      <c r="FS30" s="52">
        <f t="shared" ca="1" si="70"/>
        <v>1.1380932804332895</v>
      </c>
      <c r="FT30" s="52">
        <f t="shared" si="70"/>
        <v>1.1380932804332895</v>
      </c>
      <c r="FU30" s="52">
        <f t="shared" si="70"/>
        <v>1.1380932804332895</v>
      </c>
      <c r="FV30" s="52">
        <f t="shared" si="70"/>
        <v>1.1380932804332895</v>
      </c>
      <c r="FW30" s="52">
        <f t="shared" si="70"/>
        <v>1.1380932804332895</v>
      </c>
      <c r="FX30" s="52">
        <f t="shared" si="70"/>
        <v>1.1380932804332895</v>
      </c>
      <c r="FY30" s="52">
        <f t="shared" si="70"/>
        <v>1.1380932804332895</v>
      </c>
      <c r="FZ30" s="52">
        <f t="shared" si="70"/>
        <v>1.1380932804332895</v>
      </c>
      <c r="GA30" s="52">
        <f t="shared" si="70"/>
        <v>1.1380932804332895</v>
      </c>
      <c r="GB30" s="52">
        <f t="shared" si="70"/>
        <v>1.1380932804332895</v>
      </c>
      <c r="GC30" s="52">
        <f t="shared" si="70"/>
        <v>1.1494742132376226</v>
      </c>
      <c r="GD30" s="52">
        <f t="shared" ca="1" si="70"/>
        <v>1.1494742132376226</v>
      </c>
      <c r="GE30" s="52">
        <f t="shared" ca="1" si="70"/>
        <v>1.1494742132376226</v>
      </c>
      <c r="GF30" s="52">
        <f t="shared" si="70"/>
        <v>1.1494742132376226</v>
      </c>
      <c r="GG30" s="52">
        <f t="shared" si="70"/>
        <v>1.1494742132376226</v>
      </c>
      <c r="GH30" s="52">
        <f t="shared" si="70"/>
        <v>1.1494742132376226</v>
      </c>
      <c r="GI30" s="52">
        <f t="shared" si="70"/>
        <v>1.1494742132376226</v>
      </c>
      <c r="GJ30" s="52">
        <f t="shared" si="70"/>
        <v>1.1494742132376226</v>
      </c>
      <c r="GK30" s="52">
        <f t="shared" si="70"/>
        <v>1.1494742132376226</v>
      </c>
      <c r="GL30" s="52">
        <f t="shared" si="70"/>
        <v>1.1494742132376226</v>
      </c>
      <c r="GM30" s="52">
        <f t="shared" si="70"/>
        <v>1.1494742132376226</v>
      </c>
      <c r="GN30" s="52">
        <f t="shared" si="70"/>
        <v>1.1494742132376226</v>
      </c>
      <c r="GO30" s="52">
        <f t="shared" si="70"/>
        <v>1.1609689553699984</v>
      </c>
      <c r="GP30" s="52">
        <f t="shared" ca="1" si="70"/>
        <v>1.1609689553699984</v>
      </c>
      <c r="GQ30" s="52">
        <f t="shared" ca="1" si="70"/>
        <v>1.1609689553699984</v>
      </c>
      <c r="GR30" s="52">
        <f t="shared" si="70"/>
        <v>1.1609689553699984</v>
      </c>
      <c r="GS30" s="52">
        <f t="shared" si="70"/>
        <v>1.1609689553699984</v>
      </c>
      <c r="GT30" s="52">
        <f t="shared" si="70"/>
        <v>1.1609689553699984</v>
      </c>
      <c r="GU30" s="52">
        <f t="shared" si="70"/>
        <v>1.1609689553699984</v>
      </c>
      <c r="GV30" s="52">
        <f t="shared" si="70"/>
        <v>1.1609689553699984</v>
      </c>
      <c r="GW30" s="52">
        <f t="shared" si="70"/>
        <v>1.1609689553699984</v>
      </c>
      <c r="GX30" s="52">
        <f t="shared" si="70"/>
        <v>1.1609689553699984</v>
      </c>
      <c r="GY30" s="52">
        <f t="shared" si="70"/>
        <v>1.1609689553699984</v>
      </c>
      <c r="GZ30" s="52">
        <f t="shared" si="70"/>
        <v>1.1609689553699984</v>
      </c>
      <c r="HA30" s="52">
        <f t="shared" ref="HA30:JL30" si="71">(1+$E44)^HA4</f>
        <v>1.1725786449236988</v>
      </c>
      <c r="HB30" s="52">
        <f t="shared" ca="1" si="71"/>
        <v>1.1725786449236988</v>
      </c>
      <c r="HC30" s="52">
        <f t="shared" ca="1" si="71"/>
        <v>1.1725786449236988</v>
      </c>
      <c r="HD30" s="52">
        <f t="shared" si="71"/>
        <v>1.1725786449236988</v>
      </c>
      <c r="HE30" s="52">
        <f t="shared" si="71"/>
        <v>1.1725786449236988</v>
      </c>
      <c r="HF30" s="52">
        <f t="shared" si="71"/>
        <v>1.1725786449236988</v>
      </c>
      <c r="HG30" s="52">
        <f t="shared" si="71"/>
        <v>1.1725786449236988</v>
      </c>
      <c r="HH30" s="52">
        <f t="shared" si="71"/>
        <v>1.1725786449236988</v>
      </c>
      <c r="HI30" s="52">
        <f t="shared" si="71"/>
        <v>1.1725786449236988</v>
      </c>
      <c r="HJ30" s="52">
        <f t="shared" si="71"/>
        <v>1.1725786449236988</v>
      </c>
      <c r="HK30" s="52">
        <f t="shared" si="71"/>
        <v>1.1725786449236988</v>
      </c>
      <c r="HL30" s="52">
        <f t="shared" si="71"/>
        <v>1.1725786449236988</v>
      </c>
      <c r="HM30" s="52">
        <f t="shared" si="71"/>
        <v>1.1843044313729358</v>
      </c>
      <c r="HN30" s="52">
        <f t="shared" ca="1" si="71"/>
        <v>1.1843044313729358</v>
      </c>
      <c r="HO30" s="52">
        <f t="shared" ca="1" si="71"/>
        <v>1.1843044313729358</v>
      </c>
      <c r="HP30" s="52">
        <f t="shared" si="71"/>
        <v>1.1843044313729358</v>
      </c>
      <c r="HQ30" s="52">
        <f t="shared" si="71"/>
        <v>1.1843044313729358</v>
      </c>
      <c r="HR30" s="52">
        <f t="shared" si="71"/>
        <v>1.1843044313729358</v>
      </c>
      <c r="HS30" s="52">
        <f t="shared" si="71"/>
        <v>1.1843044313729358</v>
      </c>
      <c r="HT30" s="52">
        <f t="shared" si="71"/>
        <v>1.1843044313729358</v>
      </c>
      <c r="HU30" s="52">
        <f t="shared" si="71"/>
        <v>1.1843044313729358</v>
      </c>
      <c r="HV30" s="52">
        <f t="shared" si="71"/>
        <v>1.1843044313729358</v>
      </c>
      <c r="HW30" s="52">
        <f t="shared" si="71"/>
        <v>1.1843044313729358</v>
      </c>
      <c r="HX30" s="52">
        <f t="shared" si="71"/>
        <v>1.1843044313729358</v>
      </c>
      <c r="HY30" s="52">
        <f t="shared" si="71"/>
        <v>1.1961474756866652</v>
      </c>
      <c r="HZ30" s="52">
        <f t="shared" ca="1" si="71"/>
        <v>1.1961474756866652</v>
      </c>
      <c r="IA30" s="52">
        <f t="shared" ca="1" si="71"/>
        <v>1.1961474756866652</v>
      </c>
      <c r="IB30" s="52">
        <f t="shared" si="71"/>
        <v>1.1961474756866652</v>
      </c>
      <c r="IC30" s="52">
        <f t="shared" si="71"/>
        <v>1.1961474756866652</v>
      </c>
      <c r="ID30" s="52">
        <f t="shared" si="71"/>
        <v>1.1961474756866652</v>
      </c>
      <c r="IE30" s="52">
        <f t="shared" si="71"/>
        <v>1.1961474756866652</v>
      </c>
      <c r="IF30" s="52">
        <f t="shared" si="71"/>
        <v>1.1961474756866652</v>
      </c>
      <c r="IG30" s="52">
        <f t="shared" si="71"/>
        <v>1.1961474756866652</v>
      </c>
      <c r="IH30" s="52">
        <f t="shared" si="71"/>
        <v>1.1961474756866652</v>
      </c>
      <c r="II30" s="52">
        <f t="shared" si="71"/>
        <v>1.1961474756866652</v>
      </c>
      <c r="IJ30" s="52">
        <f t="shared" si="71"/>
        <v>1.1961474756866652</v>
      </c>
      <c r="IK30" s="52">
        <f t="shared" si="71"/>
        <v>1.2081089504435316</v>
      </c>
      <c r="IL30" s="52">
        <f t="shared" ca="1" si="71"/>
        <v>1.2081089504435316</v>
      </c>
      <c r="IM30" s="52">
        <f t="shared" ca="1" si="71"/>
        <v>1.2081089504435316</v>
      </c>
      <c r="IN30" s="52">
        <f t="shared" si="71"/>
        <v>1.2081089504435316</v>
      </c>
      <c r="IO30" s="52">
        <f t="shared" si="71"/>
        <v>1.2081089504435316</v>
      </c>
      <c r="IP30" s="52">
        <f t="shared" si="71"/>
        <v>1.2081089504435316</v>
      </c>
      <c r="IQ30" s="52">
        <f t="shared" si="71"/>
        <v>1.2081089504435316</v>
      </c>
      <c r="IR30" s="52">
        <f t="shared" si="71"/>
        <v>1.2081089504435316</v>
      </c>
      <c r="IS30" s="52">
        <f t="shared" si="71"/>
        <v>1.2081089504435316</v>
      </c>
      <c r="IT30" s="52">
        <f t="shared" si="71"/>
        <v>1.2081089504435316</v>
      </c>
      <c r="IU30" s="52">
        <f t="shared" si="71"/>
        <v>1.2081089504435316</v>
      </c>
      <c r="IV30" s="52">
        <f t="shared" si="71"/>
        <v>1.2081089504435316</v>
      </c>
      <c r="IW30" s="52">
        <f t="shared" si="71"/>
        <v>1.220190039947967</v>
      </c>
      <c r="IX30" s="52">
        <f t="shared" ca="1" si="71"/>
        <v>1.220190039947967</v>
      </c>
      <c r="IY30" s="52">
        <f t="shared" ca="1" si="71"/>
        <v>1.220190039947967</v>
      </c>
      <c r="IZ30" s="52">
        <f t="shared" si="71"/>
        <v>1.220190039947967</v>
      </c>
      <c r="JA30" s="52">
        <f t="shared" si="71"/>
        <v>1.220190039947967</v>
      </c>
      <c r="JB30" s="52">
        <f t="shared" si="71"/>
        <v>1.220190039947967</v>
      </c>
      <c r="JC30" s="52">
        <f t="shared" si="71"/>
        <v>1.220190039947967</v>
      </c>
      <c r="JD30" s="52">
        <f t="shared" si="71"/>
        <v>1.220190039947967</v>
      </c>
      <c r="JE30" s="52">
        <f t="shared" si="71"/>
        <v>1.220190039947967</v>
      </c>
      <c r="JF30" s="52">
        <f t="shared" si="71"/>
        <v>1.220190039947967</v>
      </c>
      <c r="JG30" s="52">
        <f t="shared" si="71"/>
        <v>1.220190039947967</v>
      </c>
      <c r="JH30" s="52">
        <f t="shared" si="71"/>
        <v>1.220190039947967</v>
      </c>
      <c r="JI30" s="52">
        <f t="shared" si="71"/>
        <v>1.2323919403474466</v>
      </c>
      <c r="JJ30" s="52">
        <f t="shared" ca="1" si="71"/>
        <v>1.2323919403474466</v>
      </c>
      <c r="JK30" s="52">
        <f t="shared" ca="1" si="71"/>
        <v>1.2323919403474466</v>
      </c>
      <c r="JL30" s="52">
        <f t="shared" si="71"/>
        <v>1.2323919403474466</v>
      </c>
      <c r="JM30" s="52">
        <f t="shared" ref="JM30:LX30" si="72">(1+$E44)^JM4</f>
        <v>1.2323919403474466</v>
      </c>
      <c r="JN30" s="52">
        <f t="shared" si="72"/>
        <v>1.2323919403474466</v>
      </c>
      <c r="JO30" s="52">
        <f t="shared" si="72"/>
        <v>1.2323919403474466</v>
      </c>
      <c r="JP30" s="52">
        <f t="shared" si="72"/>
        <v>1.2323919403474466</v>
      </c>
      <c r="JQ30" s="52">
        <f t="shared" si="72"/>
        <v>1.2323919403474466</v>
      </c>
      <c r="JR30" s="52">
        <f t="shared" si="72"/>
        <v>1.2323919403474466</v>
      </c>
      <c r="JS30" s="52">
        <f t="shared" si="72"/>
        <v>1.2323919403474466</v>
      </c>
      <c r="JT30" s="52">
        <f t="shared" si="72"/>
        <v>1.2323919403474466</v>
      </c>
      <c r="JU30" s="52">
        <f t="shared" si="72"/>
        <v>1.2447158597509214</v>
      </c>
      <c r="JV30" s="52">
        <f t="shared" ca="1" si="72"/>
        <v>1.2447158597509214</v>
      </c>
      <c r="JW30" s="52">
        <f t="shared" ca="1" si="72"/>
        <v>1.2447158597509214</v>
      </c>
      <c r="JX30" s="52">
        <f t="shared" si="72"/>
        <v>1.2447158597509214</v>
      </c>
      <c r="JY30" s="52">
        <f t="shared" si="72"/>
        <v>1.2447158597509214</v>
      </c>
      <c r="JZ30" s="52">
        <f t="shared" si="72"/>
        <v>1.2447158597509214</v>
      </c>
      <c r="KA30" s="52">
        <f t="shared" si="72"/>
        <v>1.2447158597509214</v>
      </c>
      <c r="KB30" s="52">
        <f t="shared" si="72"/>
        <v>1.2447158597509214</v>
      </c>
      <c r="KC30" s="52">
        <f t="shared" si="72"/>
        <v>1.2447158597509214</v>
      </c>
      <c r="KD30" s="52">
        <f t="shared" si="72"/>
        <v>1.2447158597509214</v>
      </c>
      <c r="KE30" s="52">
        <f t="shared" si="72"/>
        <v>1.2447158597509214</v>
      </c>
      <c r="KF30" s="52">
        <f t="shared" si="72"/>
        <v>1.2447158597509214</v>
      </c>
      <c r="KG30" s="52">
        <f t="shared" si="72"/>
        <v>1.2571630183484304</v>
      </c>
      <c r="KH30" s="52">
        <f t="shared" ca="1" si="72"/>
        <v>1.2571630183484304</v>
      </c>
      <c r="KI30" s="52">
        <f t="shared" ca="1" si="72"/>
        <v>1.2571630183484304</v>
      </c>
      <c r="KJ30" s="52">
        <f t="shared" si="72"/>
        <v>1.2571630183484304</v>
      </c>
      <c r="KK30" s="52">
        <f t="shared" si="72"/>
        <v>1.2571630183484304</v>
      </c>
      <c r="KL30" s="52">
        <f t="shared" si="72"/>
        <v>1.2571630183484304</v>
      </c>
      <c r="KM30" s="52">
        <f t="shared" si="72"/>
        <v>1.2571630183484304</v>
      </c>
      <c r="KN30" s="52">
        <f t="shared" si="72"/>
        <v>1.2571630183484304</v>
      </c>
      <c r="KO30" s="52">
        <f t="shared" si="72"/>
        <v>1.2571630183484304</v>
      </c>
      <c r="KP30" s="52">
        <f t="shared" si="72"/>
        <v>1.2571630183484304</v>
      </c>
      <c r="KQ30" s="52">
        <f t="shared" si="72"/>
        <v>1.2571630183484304</v>
      </c>
      <c r="KR30" s="52">
        <f t="shared" si="72"/>
        <v>1.2571630183484304</v>
      </c>
      <c r="KS30" s="52">
        <f t="shared" si="72"/>
        <v>1.269734648531915</v>
      </c>
      <c r="KT30" s="52">
        <f t="shared" ca="1" si="72"/>
        <v>1.269734648531915</v>
      </c>
      <c r="KU30" s="52">
        <f t="shared" ca="1" si="72"/>
        <v>1.269734648531915</v>
      </c>
      <c r="KV30" s="52">
        <f t="shared" si="72"/>
        <v>1.269734648531915</v>
      </c>
      <c r="KW30" s="52">
        <f t="shared" si="72"/>
        <v>1.269734648531915</v>
      </c>
      <c r="KX30" s="52">
        <f t="shared" si="72"/>
        <v>1.269734648531915</v>
      </c>
      <c r="KY30" s="52">
        <f t="shared" si="72"/>
        <v>1.269734648531915</v>
      </c>
      <c r="KZ30" s="52">
        <f t="shared" si="72"/>
        <v>1.269734648531915</v>
      </c>
      <c r="LA30" s="52">
        <f t="shared" si="72"/>
        <v>1.269734648531915</v>
      </c>
      <c r="LB30" s="52">
        <f t="shared" si="72"/>
        <v>1.269734648531915</v>
      </c>
      <c r="LC30" s="52">
        <f t="shared" si="72"/>
        <v>1.269734648531915</v>
      </c>
      <c r="LD30" s="52">
        <f t="shared" si="72"/>
        <v>1.269734648531915</v>
      </c>
      <c r="LE30" s="52">
        <f t="shared" si="72"/>
        <v>1.2824319950172343</v>
      </c>
      <c r="LF30" s="52">
        <f t="shared" ca="1" si="72"/>
        <v>1.2824319950172343</v>
      </c>
      <c r="LG30" s="52">
        <f t="shared" ca="1" si="72"/>
        <v>1.2824319950172343</v>
      </c>
      <c r="LH30" s="52">
        <f t="shared" si="72"/>
        <v>1.2824319950172343</v>
      </c>
      <c r="LI30" s="52">
        <f t="shared" si="72"/>
        <v>1.2824319950172343</v>
      </c>
      <c r="LJ30" s="52">
        <f t="shared" si="72"/>
        <v>1.2824319950172343</v>
      </c>
      <c r="LK30" s="52">
        <f t="shared" si="72"/>
        <v>1.2824319950172343</v>
      </c>
      <c r="LL30" s="52">
        <f t="shared" si="72"/>
        <v>1.2824319950172343</v>
      </c>
      <c r="LM30" s="52">
        <f t="shared" si="72"/>
        <v>1.2824319950172343</v>
      </c>
      <c r="LN30" s="52">
        <f t="shared" si="72"/>
        <v>1.2824319950172343</v>
      </c>
      <c r="LO30" s="52">
        <f t="shared" si="72"/>
        <v>1.2824319950172343</v>
      </c>
      <c r="LP30" s="52">
        <f t="shared" si="72"/>
        <v>1.2824319950172343</v>
      </c>
      <c r="LQ30" s="52">
        <f t="shared" si="72"/>
        <v>1.2952563149674066</v>
      </c>
      <c r="LR30" s="52">
        <f t="shared" ca="1" si="72"/>
        <v>1.2952563149674066</v>
      </c>
      <c r="LS30" s="52">
        <f t="shared" ca="1" si="72"/>
        <v>1.2952563149674066</v>
      </c>
      <c r="LT30" s="52">
        <f t="shared" si="72"/>
        <v>1.2952563149674066</v>
      </c>
      <c r="LU30" s="52">
        <f t="shared" si="72"/>
        <v>1.2952563149674066</v>
      </c>
      <c r="LV30" s="52">
        <f t="shared" si="72"/>
        <v>1.2952563149674066</v>
      </c>
      <c r="LW30" s="52">
        <f t="shared" si="72"/>
        <v>1.2952563149674066</v>
      </c>
      <c r="LX30" s="52">
        <f t="shared" si="72"/>
        <v>1.2952563149674066</v>
      </c>
      <c r="LY30" s="52">
        <f t="shared" ref="LY30:OJ30" si="73">(1+$E44)^LY4</f>
        <v>1.2952563149674066</v>
      </c>
      <c r="LZ30" s="52">
        <f t="shared" si="73"/>
        <v>1.2952563149674066</v>
      </c>
      <c r="MA30" s="52">
        <f t="shared" si="73"/>
        <v>1.2952563149674066</v>
      </c>
      <c r="MB30" s="52">
        <f t="shared" si="73"/>
        <v>1.2952563149674066</v>
      </c>
      <c r="MC30" s="52">
        <f t="shared" si="73"/>
        <v>1.3082088781170802</v>
      </c>
      <c r="MD30" s="52">
        <f t="shared" ca="1" si="73"/>
        <v>1.3082088781170802</v>
      </c>
      <c r="ME30" s="52">
        <f t="shared" ca="1" si="73"/>
        <v>1.3082088781170802</v>
      </c>
      <c r="MF30" s="52">
        <f t="shared" si="73"/>
        <v>1.3082088781170802</v>
      </c>
      <c r="MG30" s="52">
        <f t="shared" si="73"/>
        <v>1.3082088781170802</v>
      </c>
      <c r="MH30" s="52">
        <f t="shared" si="73"/>
        <v>1.3082088781170802</v>
      </c>
      <c r="MI30" s="52">
        <f t="shared" si="73"/>
        <v>1.3082088781170802</v>
      </c>
      <c r="MJ30" s="52">
        <f t="shared" si="73"/>
        <v>1.3082088781170802</v>
      </c>
      <c r="MK30" s="52">
        <f t="shared" si="73"/>
        <v>1.3082088781170802</v>
      </c>
      <c r="ML30" s="52">
        <f t="shared" si="73"/>
        <v>1.3082088781170802</v>
      </c>
      <c r="MM30" s="52">
        <f t="shared" si="73"/>
        <v>1.3082088781170802</v>
      </c>
      <c r="MN30" s="52">
        <f t="shared" si="73"/>
        <v>1.3082088781170802</v>
      </c>
      <c r="MO30" s="52">
        <f t="shared" si="73"/>
        <v>1.3212909668982511</v>
      </c>
      <c r="MP30" s="52">
        <f t="shared" ca="1" si="73"/>
        <v>1.3212909668982511</v>
      </c>
      <c r="MQ30" s="52">
        <f t="shared" ca="1" si="73"/>
        <v>1.3212909668982511</v>
      </c>
      <c r="MR30" s="52">
        <f t="shared" si="73"/>
        <v>1.3212909668982511</v>
      </c>
      <c r="MS30" s="52">
        <f t="shared" si="73"/>
        <v>1.3212909668982511</v>
      </c>
      <c r="MT30" s="52">
        <f t="shared" si="73"/>
        <v>1.3212909668982511</v>
      </c>
      <c r="MU30" s="52">
        <f t="shared" si="73"/>
        <v>1.3212909668982511</v>
      </c>
      <c r="MV30" s="52">
        <f t="shared" si="73"/>
        <v>1.3212909668982511</v>
      </c>
      <c r="MW30" s="52">
        <f t="shared" si="73"/>
        <v>1.3212909668982511</v>
      </c>
      <c r="MX30" s="52">
        <f t="shared" si="73"/>
        <v>1.3212909668982511</v>
      </c>
      <c r="MY30" s="52">
        <f t="shared" si="73"/>
        <v>1.3212909668982511</v>
      </c>
      <c r="MZ30" s="52">
        <f t="shared" si="73"/>
        <v>1.3212909668982511</v>
      </c>
      <c r="NA30" s="52">
        <f t="shared" si="73"/>
        <v>1.3345038765672337</v>
      </c>
      <c r="NB30" s="52">
        <f t="shared" ca="1" si="73"/>
        <v>1.3345038765672337</v>
      </c>
      <c r="NC30" s="52">
        <f t="shared" ca="1" si="73"/>
        <v>1.3345038765672337</v>
      </c>
      <c r="ND30" s="52">
        <f t="shared" si="73"/>
        <v>1.3345038765672337</v>
      </c>
      <c r="NE30" s="52">
        <f t="shared" si="73"/>
        <v>1.3345038765672337</v>
      </c>
      <c r="NF30" s="52">
        <f t="shared" si="73"/>
        <v>1.3345038765672337</v>
      </c>
      <c r="NG30" s="52">
        <f t="shared" si="73"/>
        <v>1.3345038765672337</v>
      </c>
      <c r="NH30" s="52">
        <f t="shared" si="73"/>
        <v>1.3345038765672337</v>
      </c>
      <c r="NI30" s="52">
        <f t="shared" si="73"/>
        <v>1.3345038765672337</v>
      </c>
      <c r="NJ30" s="52">
        <f t="shared" si="73"/>
        <v>1.3345038765672337</v>
      </c>
      <c r="NK30" s="52">
        <f t="shared" si="73"/>
        <v>1.3345038765672337</v>
      </c>
      <c r="NL30" s="52">
        <f t="shared" si="73"/>
        <v>1.3345038765672337</v>
      </c>
      <c r="NM30" s="52">
        <f t="shared" si="73"/>
        <v>1.3478489153329063</v>
      </c>
      <c r="NN30" s="52">
        <f t="shared" ca="1" si="73"/>
        <v>1.3478489153329063</v>
      </c>
      <c r="NO30" s="52">
        <f t="shared" ca="1" si="73"/>
        <v>1.3478489153329063</v>
      </c>
      <c r="NP30" s="52">
        <f t="shared" si="73"/>
        <v>1.3478489153329063</v>
      </c>
      <c r="NQ30" s="52">
        <f t="shared" si="73"/>
        <v>1.3478489153329063</v>
      </c>
      <c r="NR30" s="52">
        <f t="shared" si="73"/>
        <v>1.3478489153329063</v>
      </c>
      <c r="NS30" s="52">
        <f t="shared" si="73"/>
        <v>1.3478489153329063</v>
      </c>
      <c r="NT30" s="52">
        <f t="shared" si="73"/>
        <v>1.3478489153329063</v>
      </c>
      <c r="NU30" s="52">
        <f t="shared" si="73"/>
        <v>1.3478489153329063</v>
      </c>
      <c r="NV30" s="52">
        <f t="shared" si="73"/>
        <v>1.3478489153329063</v>
      </c>
      <c r="NW30" s="52">
        <f t="shared" si="73"/>
        <v>1.3478489153329063</v>
      </c>
      <c r="NX30" s="52">
        <f t="shared" si="73"/>
        <v>1.3478489153329063</v>
      </c>
      <c r="NY30" s="52">
        <f t="shared" si="73"/>
        <v>1.3613274044862349</v>
      </c>
      <c r="NZ30" s="52">
        <f t="shared" ca="1" si="73"/>
        <v>1.3613274044862349</v>
      </c>
      <c r="OA30" s="52">
        <f t="shared" ca="1" si="73"/>
        <v>1.3613274044862349</v>
      </c>
      <c r="OB30" s="52">
        <f t="shared" si="73"/>
        <v>1.3613274044862349</v>
      </c>
      <c r="OC30" s="52">
        <f t="shared" si="73"/>
        <v>1.3613274044862349</v>
      </c>
      <c r="OD30" s="52">
        <f t="shared" si="73"/>
        <v>1.3613274044862349</v>
      </c>
      <c r="OE30" s="52">
        <f t="shared" si="73"/>
        <v>1.3613274044862349</v>
      </c>
      <c r="OF30" s="52">
        <f t="shared" si="73"/>
        <v>1.3613274044862349</v>
      </c>
      <c r="OG30" s="52">
        <f t="shared" si="73"/>
        <v>1.3613274044862349</v>
      </c>
      <c r="OH30" s="52">
        <f t="shared" si="73"/>
        <v>1.3613274044862349</v>
      </c>
      <c r="OI30" s="52">
        <f t="shared" si="73"/>
        <v>1.3613274044862349</v>
      </c>
      <c r="OJ30" s="52">
        <f t="shared" si="73"/>
        <v>1.3613274044862349</v>
      </c>
      <c r="OK30" s="52">
        <f t="shared" ref="OK30:OQ30" si="74">(1+$E44)^OK4</f>
        <v>1.3749406785310976</v>
      </c>
      <c r="OL30" s="52">
        <f t="shared" ca="1" si="74"/>
        <v>1.3749406785310976</v>
      </c>
      <c r="OM30" s="52">
        <f t="shared" ca="1" si="74"/>
        <v>1.3749406785310976</v>
      </c>
      <c r="ON30" s="52">
        <f t="shared" si="74"/>
        <v>1.3749406785310976</v>
      </c>
      <c r="OO30" s="52">
        <f t="shared" si="74"/>
        <v>1.3749406785310976</v>
      </c>
      <c r="OP30" s="52">
        <f t="shared" si="74"/>
        <v>1.3749406785310976</v>
      </c>
      <c r="OQ30" s="52">
        <f t="shared" si="74"/>
        <v>1.3749406785310976</v>
      </c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</row>
    <row r="31" spans="2:443" x14ac:dyDescent="0.3">
      <c r="B31" s="14" t="s">
        <v>33</v>
      </c>
      <c r="C31" s="142">
        <f ca="1">MIN(MAX(VLOOKUP($C$25,_Esperanzas!H5:N505,2,1)*VLOOKUP(H17,B89:E95,2,0),VLOOKUP(H17,B89:E95,3,0)),VLOOKUP(H17,B89:E95,4,0))</f>
        <v>0.15</v>
      </c>
      <c r="F31" s="60"/>
      <c r="G31" s="11"/>
      <c r="H31" s="14" t="s">
        <v>35</v>
      </c>
      <c r="I31" s="17">
        <f ca="1">+C32-I30</f>
        <v>297350.87991603476</v>
      </c>
      <c r="J31" s="55"/>
      <c r="L31" s="14"/>
    </row>
    <row r="32" spans="2:443" ht="15" x14ac:dyDescent="0.3">
      <c r="B32" s="14" t="s">
        <v>34</v>
      </c>
      <c r="C32" s="17">
        <f ca="1">C30*(1-C31)</f>
        <v>850000</v>
      </c>
      <c r="E32" s="55"/>
      <c r="F32" s="11"/>
      <c r="G32" s="11"/>
      <c r="H32" s="61" t="s">
        <v>22</v>
      </c>
      <c r="I32" s="5">
        <f ca="1">ROUND(F25*0.8,0)</f>
        <v>88</v>
      </c>
      <c r="J32" s="62">
        <f ca="1">I32/12</f>
        <v>7.333333333333333</v>
      </c>
      <c r="L32" s="42" t="s">
        <v>75</v>
      </c>
      <c r="O32" s="53">
        <f ca="1">SUM(O33:O34)</f>
        <v>-4700.0000000000018</v>
      </c>
      <c r="Q32" s="48">
        <f t="shared" ref="Q32:CB32" ca="1" si="75">SUM(Q33:Q34)</f>
        <v>-4700.0000000000018</v>
      </c>
      <c r="R32" s="48">
        <f t="shared" ca="1" si="75"/>
        <v>0</v>
      </c>
      <c r="S32" s="48">
        <f t="shared" ca="1" si="75"/>
        <v>0</v>
      </c>
      <c r="T32" s="48">
        <f t="shared" ca="1" si="75"/>
        <v>0</v>
      </c>
      <c r="U32" s="48">
        <f t="shared" ca="1" si="75"/>
        <v>0</v>
      </c>
      <c r="V32" s="48">
        <f t="shared" ca="1" si="75"/>
        <v>0</v>
      </c>
      <c r="W32" s="48">
        <f t="shared" ca="1" si="75"/>
        <v>0</v>
      </c>
      <c r="X32" s="48">
        <f t="shared" ca="1" si="75"/>
        <v>0</v>
      </c>
      <c r="Y32" s="48">
        <f t="shared" ca="1" si="75"/>
        <v>0</v>
      </c>
      <c r="Z32" s="48">
        <f t="shared" ca="1" si="75"/>
        <v>0</v>
      </c>
      <c r="AA32" s="48">
        <f t="shared" ca="1" si="75"/>
        <v>0</v>
      </c>
      <c r="AB32" s="48">
        <f t="shared" ca="1" si="75"/>
        <v>0</v>
      </c>
      <c r="AC32" s="48">
        <f t="shared" ca="1" si="75"/>
        <v>0</v>
      </c>
      <c r="AD32" s="48">
        <f t="shared" ca="1" si="75"/>
        <v>0</v>
      </c>
      <c r="AE32" s="48">
        <f t="shared" ca="1" si="75"/>
        <v>0</v>
      </c>
      <c r="AF32" s="48">
        <f t="shared" ca="1" si="75"/>
        <v>0</v>
      </c>
      <c r="AG32" s="48">
        <f t="shared" ca="1" si="75"/>
        <v>0</v>
      </c>
      <c r="AH32" s="48">
        <f t="shared" ca="1" si="75"/>
        <v>0</v>
      </c>
      <c r="AI32" s="48">
        <f t="shared" ca="1" si="75"/>
        <v>0</v>
      </c>
      <c r="AJ32" s="48">
        <f t="shared" ca="1" si="75"/>
        <v>0</v>
      </c>
      <c r="AK32" s="48">
        <f t="shared" ca="1" si="75"/>
        <v>0</v>
      </c>
      <c r="AL32" s="48">
        <f t="shared" ca="1" si="75"/>
        <v>0</v>
      </c>
      <c r="AM32" s="48">
        <f t="shared" ca="1" si="75"/>
        <v>0</v>
      </c>
      <c r="AN32" s="48">
        <f t="shared" ca="1" si="75"/>
        <v>0</v>
      </c>
      <c r="AO32" s="48">
        <f t="shared" ca="1" si="75"/>
        <v>0</v>
      </c>
      <c r="AP32" s="48">
        <f t="shared" ca="1" si="75"/>
        <v>0</v>
      </c>
      <c r="AQ32" s="48">
        <f t="shared" ca="1" si="75"/>
        <v>0</v>
      </c>
      <c r="AR32" s="48">
        <f t="shared" ca="1" si="75"/>
        <v>0</v>
      </c>
      <c r="AS32" s="48">
        <f t="shared" ca="1" si="75"/>
        <v>0</v>
      </c>
      <c r="AT32" s="48">
        <f t="shared" ca="1" si="75"/>
        <v>0</v>
      </c>
      <c r="AU32" s="48">
        <f t="shared" ca="1" si="75"/>
        <v>0</v>
      </c>
      <c r="AV32" s="48">
        <f t="shared" ca="1" si="75"/>
        <v>0</v>
      </c>
      <c r="AW32" s="48">
        <f t="shared" ca="1" si="75"/>
        <v>0</v>
      </c>
      <c r="AX32" s="48">
        <f t="shared" ca="1" si="75"/>
        <v>0</v>
      </c>
      <c r="AY32" s="48">
        <f t="shared" ca="1" si="75"/>
        <v>0</v>
      </c>
      <c r="AZ32" s="48">
        <f t="shared" ca="1" si="75"/>
        <v>0</v>
      </c>
      <c r="BA32" s="48">
        <f t="shared" ca="1" si="75"/>
        <v>0</v>
      </c>
      <c r="BB32" s="48">
        <f t="shared" ca="1" si="75"/>
        <v>0</v>
      </c>
      <c r="BC32" s="48">
        <f t="shared" ca="1" si="75"/>
        <v>0</v>
      </c>
      <c r="BD32" s="48">
        <f t="shared" ca="1" si="75"/>
        <v>0</v>
      </c>
      <c r="BE32" s="48">
        <f t="shared" ca="1" si="75"/>
        <v>0</v>
      </c>
      <c r="BF32" s="48">
        <f t="shared" ca="1" si="75"/>
        <v>0</v>
      </c>
      <c r="BG32" s="48">
        <f t="shared" ca="1" si="75"/>
        <v>0</v>
      </c>
      <c r="BH32" s="48">
        <f t="shared" ca="1" si="75"/>
        <v>0</v>
      </c>
      <c r="BI32" s="48">
        <f t="shared" ca="1" si="75"/>
        <v>0</v>
      </c>
      <c r="BJ32" s="48">
        <f t="shared" ca="1" si="75"/>
        <v>0</v>
      </c>
      <c r="BK32" s="48">
        <f t="shared" ca="1" si="75"/>
        <v>0</v>
      </c>
      <c r="BL32" s="48">
        <f t="shared" ca="1" si="75"/>
        <v>0</v>
      </c>
      <c r="BM32" s="48">
        <f t="shared" ca="1" si="75"/>
        <v>0</v>
      </c>
      <c r="BN32" s="48">
        <f t="shared" ca="1" si="75"/>
        <v>0</v>
      </c>
      <c r="BO32" s="48">
        <f t="shared" ca="1" si="75"/>
        <v>0</v>
      </c>
      <c r="BP32" s="48">
        <f t="shared" ca="1" si="75"/>
        <v>0</v>
      </c>
      <c r="BQ32" s="48">
        <f t="shared" ca="1" si="75"/>
        <v>0</v>
      </c>
      <c r="BR32" s="48">
        <f t="shared" ca="1" si="75"/>
        <v>0</v>
      </c>
      <c r="BS32" s="48">
        <f t="shared" ca="1" si="75"/>
        <v>0</v>
      </c>
      <c r="BT32" s="48">
        <f t="shared" ca="1" si="75"/>
        <v>0</v>
      </c>
      <c r="BU32" s="48">
        <f t="shared" ca="1" si="75"/>
        <v>0</v>
      </c>
      <c r="BV32" s="48">
        <f t="shared" ca="1" si="75"/>
        <v>0</v>
      </c>
      <c r="BW32" s="48">
        <f t="shared" ca="1" si="75"/>
        <v>0</v>
      </c>
      <c r="BX32" s="48">
        <f t="shared" ca="1" si="75"/>
        <v>0</v>
      </c>
      <c r="BY32" s="48">
        <f t="shared" ca="1" si="75"/>
        <v>0</v>
      </c>
      <c r="BZ32" s="48">
        <f t="shared" ca="1" si="75"/>
        <v>0</v>
      </c>
      <c r="CA32" s="48">
        <f t="shared" ca="1" si="75"/>
        <v>0</v>
      </c>
      <c r="CB32" s="48">
        <f t="shared" ca="1" si="75"/>
        <v>0</v>
      </c>
      <c r="CC32" s="48">
        <f t="shared" ref="CC32:EN32" ca="1" si="76">SUM(CC33:CC34)</f>
        <v>0</v>
      </c>
      <c r="CD32" s="48">
        <f t="shared" ca="1" si="76"/>
        <v>0</v>
      </c>
      <c r="CE32" s="48">
        <f t="shared" ca="1" si="76"/>
        <v>0</v>
      </c>
      <c r="CF32" s="48">
        <f t="shared" ca="1" si="76"/>
        <v>0</v>
      </c>
      <c r="CG32" s="48">
        <f t="shared" ca="1" si="76"/>
        <v>0</v>
      </c>
      <c r="CH32" s="48">
        <f t="shared" ca="1" si="76"/>
        <v>0</v>
      </c>
      <c r="CI32" s="48">
        <f t="shared" ca="1" si="76"/>
        <v>0</v>
      </c>
      <c r="CJ32" s="48">
        <f t="shared" ca="1" si="76"/>
        <v>0</v>
      </c>
      <c r="CK32" s="48">
        <f t="shared" ca="1" si="76"/>
        <v>0</v>
      </c>
      <c r="CL32" s="48">
        <f t="shared" ca="1" si="76"/>
        <v>0</v>
      </c>
      <c r="CM32" s="48">
        <f t="shared" ca="1" si="76"/>
        <v>0</v>
      </c>
      <c r="CN32" s="48">
        <f t="shared" ca="1" si="76"/>
        <v>0</v>
      </c>
      <c r="CO32" s="48">
        <f t="shared" ca="1" si="76"/>
        <v>0</v>
      </c>
      <c r="CP32" s="48">
        <f t="shared" ca="1" si="76"/>
        <v>0</v>
      </c>
      <c r="CQ32" s="48">
        <f t="shared" ca="1" si="76"/>
        <v>0</v>
      </c>
      <c r="CR32" s="48">
        <f t="shared" ca="1" si="76"/>
        <v>0</v>
      </c>
      <c r="CS32" s="48">
        <f t="shared" ca="1" si="76"/>
        <v>0</v>
      </c>
      <c r="CT32" s="48">
        <f t="shared" ca="1" si="76"/>
        <v>0</v>
      </c>
      <c r="CU32" s="48">
        <f t="shared" ca="1" si="76"/>
        <v>0</v>
      </c>
      <c r="CV32" s="48">
        <f t="shared" ca="1" si="76"/>
        <v>0</v>
      </c>
      <c r="CW32" s="48">
        <f t="shared" ca="1" si="76"/>
        <v>0</v>
      </c>
      <c r="CX32" s="48">
        <f t="shared" ca="1" si="76"/>
        <v>0</v>
      </c>
      <c r="CY32" s="48">
        <f t="shared" ca="1" si="76"/>
        <v>0</v>
      </c>
      <c r="CZ32" s="48">
        <f t="shared" ca="1" si="76"/>
        <v>0</v>
      </c>
      <c r="DA32" s="48">
        <f t="shared" ca="1" si="76"/>
        <v>0</v>
      </c>
      <c r="DB32" s="48">
        <f t="shared" ca="1" si="76"/>
        <v>0</v>
      </c>
      <c r="DC32" s="48">
        <f t="shared" ca="1" si="76"/>
        <v>0</v>
      </c>
      <c r="DD32" s="48">
        <f t="shared" ca="1" si="76"/>
        <v>0</v>
      </c>
      <c r="DE32" s="48">
        <f t="shared" ca="1" si="76"/>
        <v>0</v>
      </c>
      <c r="DF32" s="48">
        <f t="shared" ca="1" si="76"/>
        <v>0</v>
      </c>
      <c r="DG32" s="48">
        <f t="shared" ca="1" si="76"/>
        <v>0</v>
      </c>
      <c r="DH32" s="48">
        <f t="shared" ca="1" si="76"/>
        <v>0</v>
      </c>
      <c r="DI32" s="48">
        <f t="shared" ca="1" si="76"/>
        <v>0</v>
      </c>
      <c r="DJ32" s="48">
        <f t="shared" ca="1" si="76"/>
        <v>0</v>
      </c>
      <c r="DK32" s="48">
        <f t="shared" ca="1" si="76"/>
        <v>0</v>
      </c>
      <c r="DL32" s="48">
        <f t="shared" ca="1" si="76"/>
        <v>0</v>
      </c>
      <c r="DM32" s="48">
        <f t="shared" ca="1" si="76"/>
        <v>0</v>
      </c>
      <c r="DN32" s="48">
        <f t="shared" ca="1" si="76"/>
        <v>0</v>
      </c>
      <c r="DO32" s="48">
        <f t="shared" ca="1" si="76"/>
        <v>0</v>
      </c>
      <c r="DP32" s="48">
        <f t="shared" ca="1" si="76"/>
        <v>0</v>
      </c>
      <c r="DQ32" s="48">
        <f t="shared" ca="1" si="76"/>
        <v>0</v>
      </c>
      <c r="DR32" s="48">
        <f t="shared" ca="1" si="76"/>
        <v>0</v>
      </c>
      <c r="DS32" s="48">
        <f t="shared" ca="1" si="76"/>
        <v>0</v>
      </c>
      <c r="DT32" s="48">
        <f t="shared" ca="1" si="76"/>
        <v>0</v>
      </c>
      <c r="DU32" s="48">
        <f t="shared" ca="1" si="76"/>
        <v>0</v>
      </c>
      <c r="DV32" s="48">
        <f t="shared" ca="1" si="76"/>
        <v>0</v>
      </c>
      <c r="DW32" s="48">
        <f t="shared" ca="1" si="76"/>
        <v>0</v>
      </c>
      <c r="DX32" s="48">
        <f t="shared" ca="1" si="76"/>
        <v>0</v>
      </c>
      <c r="DY32" s="48">
        <f t="shared" ca="1" si="76"/>
        <v>0</v>
      </c>
      <c r="DZ32" s="48">
        <f t="shared" ca="1" si="76"/>
        <v>0</v>
      </c>
      <c r="EA32" s="48">
        <f t="shared" ca="1" si="76"/>
        <v>0</v>
      </c>
      <c r="EB32" s="48">
        <f t="shared" ca="1" si="76"/>
        <v>0</v>
      </c>
      <c r="EC32" s="48">
        <f t="shared" ca="1" si="76"/>
        <v>0</v>
      </c>
      <c r="ED32" s="48">
        <f t="shared" ca="1" si="76"/>
        <v>0</v>
      </c>
      <c r="EE32" s="48">
        <f t="shared" ca="1" si="76"/>
        <v>0</v>
      </c>
      <c r="EF32" s="48">
        <f t="shared" ca="1" si="76"/>
        <v>0</v>
      </c>
      <c r="EG32" s="48">
        <f t="shared" ca="1" si="76"/>
        <v>0</v>
      </c>
      <c r="EH32" s="48">
        <f t="shared" ca="1" si="76"/>
        <v>0</v>
      </c>
      <c r="EI32" s="48">
        <f t="shared" ca="1" si="76"/>
        <v>0</v>
      </c>
      <c r="EJ32" s="48">
        <f t="shared" ca="1" si="76"/>
        <v>0</v>
      </c>
      <c r="EK32" s="48">
        <f t="shared" ca="1" si="76"/>
        <v>0</v>
      </c>
      <c r="EL32" s="48">
        <f t="shared" ca="1" si="76"/>
        <v>0</v>
      </c>
      <c r="EM32" s="48">
        <f t="shared" ca="1" si="76"/>
        <v>0</v>
      </c>
      <c r="EN32" s="48">
        <f t="shared" ca="1" si="76"/>
        <v>0</v>
      </c>
      <c r="EO32" s="48">
        <f t="shared" ref="EO32:GZ32" ca="1" si="77">SUM(EO33:EO34)</f>
        <v>0</v>
      </c>
      <c r="EP32" s="48">
        <f t="shared" ca="1" si="77"/>
        <v>0</v>
      </c>
      <c r="EQ32" s="48">
        <f t="shared" ca="1" si="77"/>
        <v>0</v>
      </c>
      <c r="ER32" s="48">
        <f t="shared" ca="1" si="77"/>
        <v>0</v>
      </c>
      <c r="ES32" s="48">
        <f t="shared" ca="1" si="77"/>
        <v>0</v>
      </c>
      <c r="ET32" s="48">
        <f t="shared" ca="1" si="77"/>
        <v>0</v>
      </c>
      <c r="EU32" s="48">
        <f t="shared" ca="1" si="77"/>
        <v>0</v>
      </c>
      <c r="EV32" s="48">
        <f t="shared" ca="1" si="77"/>
        <v>0</v>
      </c>
      <c r="EW32" s="48">
        <f t="shared" ca="1" si="77"/>
        <v>0</v>
      </c>
      <c r="EX32" s="48">
        <f t="shared" ca="1" si="77"/>
        <v>0</v>
      </c>
      <c r="EY32" s="48">
        <f t="shared" ca="1" si="77"/>
        <v>0</v>
      </c>
      <c r="EZ32" s="48">
        <f t="shared" ca="1" si="77"/>
        <v>0</v>
      </c>
      <c r="FA32" s="48">
        <f t="shared" ca="1" si="77"/>
        <v>0</v>
      </c>
      <c r="FB32" s="48">
        <f t="shared" ca="1" si="77"/>
        <v>0</v>
      </c>
      <c r="FC32" s="48">
        <f t="shared" ca="1" si="77"/>
        <v>0</v>
      </c>
      <c r="FD32" s="48">
        <f t="shared" ca="1" si="77"/>
        <v>0</v>
      </c>
      <c r="FE32" s="48">
        <f t="shared" ca="1" si="77"/>
        <v>0</v>
      </c>
      <c r="FF32" s="48">
        <f t="shared" ca="1" si="77"/>
        <v>0</v>
      </c>
      <c r="FG32" s="48">
        <f t="shared" ca="1" si="77"/>
        <v>0</v>
      </c>
      <c r="FH32" s="48">
        <f t="shared" ca="1" si="77"/>
        <v>0</v>
      </c>
      <c r="FI32" s="48">
        <f t="shared" ca="1" si="77"/>
        <v>0</v>
      </c>
      <c r="FJ32" s="48">
        <f t="shared" ca="1" si="77"/>
        <v>0</v>
      </c>
      <c r="FK32" s="48">
        <f t="shared" ca="1" si="77"/>
        <v>0</v>
      </c>
      <c r="FL32" s="48">
        <f t="shared" ca="1" si="77"/>
        <v>0</v>
      </c>
      <c r="FM32" s="48">
        <f t="shared" ca="1" si="77"/>
        <v>0</v>
      </c>
      <c r="FN32" s="48">
        <f t="shared" ca="1" si="77"/>
        <v>0</v>
      </c>
      <c r="FO32" s="48">
        <f t="shared" ca="1" si="77"/>
        <v>0</v>
      </c>
      <c r="FP32" s="48">
        <f t="shared" ca="1" si="77"/>
        <v>0</v>
      </c>
      <c r="FQ32" s="48">
        <f t="shared" ca="1" si="77"/>
        <v>0</v>
      </c>
      <c r="FR32" s="48">
        <f t="shared" ca="1" si="77"/>
        <v>0</v>
      </c>
      <c r="FS32" s="48">
        <f t="shared" ca="1" si="77"/>
        <v>0</v>
      </c>
      <c r="FT32" s="48">
        <f t="shared" ca="1" si="77"/>
        <v>0</v>
      </c>
      <c r="FU32" s="48">
        <f t="shared" ca="1" si="77"/>
        <v>0</v>
      </c>
      <c r="FV32" s="48">
        <f t="shared" ca="1" si="77"/>
        <v>0</v>
      </c>
      <c r="FW32" s="48">
        <f t="shared" ca="1" si="77"/>
        <v>0</v>
      </c>
      <c r="FX32" s="48">
        <f t="shared" ca="1" si="77"/>
        <v>0</v>
      </c>
      <c r="FY32" s="48">
        <f t="shared" ca="1" si="77"/>
        <v>0</v>
      </c>
      <c r="FZ32" s="48">
        <f t="shared" ca="1" si="77"/>
        <v>0</v>
      </c>
      <c r="GA32" s="48">
        <f t="shared" ca="1" si="77"/>
        <v>0</v>
      </c>
      <c r="GB32" s="48">
        <f t="shared" ca="1" si="77"/>
        <v>0</v>
      </c>
      <c r="GC32" s="48">
        <f t="shared" ca="1" si="77"/>
        <v>0</v>
      </c>
      <c r="GD32" s="48">
        <f t="shared" ca="1" si="77"/>
        <v>0</v>
      </c>
      <c r="GE32" s="48">
        <f t="shared" ca="1" si="77"/>
        <v>0</v>
      </c>
      <c r="GF32" s="48">
        <f t="shared" ca="1" si="77"/>
        <v>0</v>
      </c>
      <c r="GG32" s="48">
        <f t="shared" ca="1" si="77"/>
        <v>0</v>
      </c>
      <c r="GH32" s="48">
        <f t="shared" ca="1" si="77"/>
        <v>0</v>
      </c>
      <c r="GI32" s="48">
        <f t="shared" ca="1" si="77"/>
        <v>0</v>
      </c>
      <c r="GJ32" s="48">
        <f t="shared" ca="1" si="77"/>
        <v>0</v>
      </c>
      <c r="GK32" s="48">
        <f t="shared" ca="1" si="77"/>
        <v>0</v>
      </c>
      <c r="GL32" s="48">
        <f t="shared" ca="1" si="77"/>
        <v>0</v>
      </c>
      <c r="GM32" s="48">
        <f t="shared" ca="1" si="77"/>
        <v>0</v>
      </c>
      <c r="GN32" s="48">
        <f t="shared" ca="1" si="77"/>
        <v>0</v>
      </c>
      <c r="GO32" s="48">
        <f t="shared" ca="1" si="77"/>
        <v>0</v>
      </c>
      <c r="GP32" s="48">
        <f t="shared" ca="1" si="77"/>
        <v>0</v>
      </c>
      <c r="GQ32" s="48">
        <f t="shared" ca="1" si="77"/>
        <v>0</v>
      </c>
      <c r="GR32" s="48">
        <f t="shared" ca="1" si="77"/>
        <v>0</v>
      </c>
      <c r="GS32" s="48">
        <f t="shared" ca="1" si="77"/>
        <v>0</v>
      </c>
      <c r="GT32" s="48">
        <f t="shared" ca="1" si="77"/>
        <v>0</v>
      </c>
      <c r="GU32" s="48">
        <f t="shared" ca="1" si="77"/>
        <v>0</v>
      </c>
      <c r="GV32" s="48">
        <f t="shared" ca="1" si="77"/>
        <v>0</v>
      </c>
      <c r="GW32" s="48">
        <f t="shared" ca="1" si="77"/>
        <v>0</v>
      </c>
      <c r="GX32" s="48">
        <f t="shared" ca="1" si="77"/>
        <v>0</v>
      </c>
      <c r="GY32" s="48">
        <f t="shared" ca="1" si="77"/>
        <v>0</v>
      </c>
      <c r="GZ32" s="48">
        <f t="shared" ca="1" si="77"/>
        <v>0</v>
      </c>
      <c r="HA32" s="48">
        <f t="shared" ref="HA32:JL32" ca="1" si="78">SUM(HA33:HA34)</f>
        <v>0</v>
      </c>
      <c r="HB32" s="48">
        <f t="shared" ca="1" si="78"/>
        <v>0</v>
      </c>
      <c r="HC32" s="48">
        <f t="shared" ca="1" si="78"/>
        <v>0</v>
      </c>
      <c r="HD32" s="48">
        <f t="shared" ca="1" si="78"/>
        <v>0</v>
      </c>
      <c r="HE32" s="48">
        <f t="shared" ca="1" si="78"/>
        <v>0</v>
      </c>
      <c r="HF32" s="48">
        <f t="shared" ca="1" si="78"/>
        <v>0</v>
      </c>
      <c r="HG32" s="48">
        <f t="shared" ca="1" si="78"/>
        <v>0</v>
      </c>
      <c r="HH32" s="48">
        <f t="shared" ca="1" si="78"/>
        <v>0</v>
      </c>
      <c r="HI32" s="48">
        <f t="shared" ca="1" si="78"/>
        <v>0</v>
      </c>
      <c r="HJ32" s="48">
        <f t="shared" ca="1" si="78"/>
        <v>0</v>
      </c>
      <c r="HK32" s="48">
        <f t="shared" ca="1" si="78"/>
        <v>0</v>
      </c>
      <c r="HL32" s="48">
        <f t="shared" ca="1" si="78"/>
        <v>0</v>
      </c>
      <c r="HM32" s="48">
        <f t="shared" ca="1" si="78"/>
        <v>0</v>
      </c>
      <c r="HN32" s="48">
        <f t="shared" ca="1" si="78"/>
        <v>0</v>
      </c>
      <c r="HO32" s="48">
        <f t="shared" ca="1" si="78"/>
        <v>0</v>
      </c>
      <c r="HP32" s="48">
        <f t="shared" ca="1" si="78"/>
        <v>0</v>
      </c>
      <c r="HQ32" s="48">
        <f t="shared" ca="1" si="78"/>
        <v>0</v>
      </c>
      <c r="HR32" s="48">
        <f t="shared" ca="1" si="78"/>
        <v>0</v>
      </c>
      <c r="HS32" s="48">
        <f t="shared" ca="1" si="78"/>
        <v>0</v>
      </c>
      <c r="HT32" s="48">
        <f t="shared" ca="1" si="78"/>
        <v>0</v>
      </c>
      <c r="HU32" s="48">
        <f t="shared" ca="1" si="78"/>
        <v>0</v>
      </c>
      <c r="HV32" s="48">
        <f t="shared" ca="1" si="78"/>
        <v>0</v>
      </c>
      <c r="HW32" s="48">
        <f t="shared" ca="1" si="78"/>
        <v>0</v>
      </c>
      <c r="HX32" s="48">
        <f t="shared" ca="1" si="78"/>
        <v>0</v>
      </c>
      <c r="HY32" s="48">
        <f t="shared" ca="1" si="78"/>
        <v>0</v>
      </c>
      <c r="HZ32" s="48">
        <f t="shared" ca="1" si="78"/>
        <v>0</v>
      </c>
      <c r="IA32" s="48">
        <f t="shared" ca="1" si="78"/>
        <v>0</v>
      </c>
      <c r="IB32" s="48">
        <f t="shared" ca="1" si="78"/>
        <v>0</v>
      </c>
      <c r="IC32" s="48">
        <f t="shared" ca="1" si="78"/>
        <v>0</v>
      </c>
      <c r="ID32" s="48">
        <f t="shared" ca="1" si="78"/>
        <v>0</v>
      </c>
      <c r="IE32" s="48">
        <f t="shared" ca="1" si="78"/>
        <v>0</v>
      </c>
      <c r="IF32" s="48">
        <f t="shared" ca="1" si="78"/>
        <v>0</v>
      </c>
      <c r="IG32" s="48">
        <f t="shared" ca="1" si="78"/>
        <v>0</v>
      </c>
      <c r="IH32" s="48">
        <f t="shared" ca="1" si="78"/>
        <v>0</v>
      </c>
      <c r="II32" s="48">
        <f t="shared" ca="1" si="78"/>
        <v>0</v>
      </c>
      <c r="IJ32" s="48">
        <f t="shared" ca="1" si="78"/>
        <v>0</v>
      </c>
      <c r="IK32" s="48">
        <f t="shared" ca="1" si="78"/>
        <v>0</v>
      </c>
      <c r="IL32" s="48">
        <f t="shared" ca="1" si="78"/>
        <v>0</v>
      </c>
      <c r="IM32" s="48">
        <f t="shared" ca="1" si="78"/>
        <v>0</v>
      </c>
      <c r="IN32" s="48">
        <f t="shared" ca="1" si="78"/>
        <v>0</v>
      </c>
      <c r="IO32" s="48">
        <f t="shared" ca="1" si="78"/>
        <v>0</v>
      </c>
      <c r="IP32" s="48">
        <f t="shared" ca="1" si="78"/>
        <v>0</v>
      </c>
      <c r="IQ32" s="48">
        <f t="shared" ca="1" si="78"/>
        <v>0</v>
      </c>
      <c r="IR32" s="48">
        <f t="shared" ca="1" si="78"/>
        <v>0</v>
      </c>
      <c r="IS32" s="48">
        <f t="shared" ca="1" si="78"/>
        <v>0</v>
      </c>
      <c r="IT32" s="48">
        <f t="shared" ca="1" si="78"/>
        <v>0</v>
      </c>
      <c r="IU32" s="48">
        <f t="shared" ca="1" si="78"/>
        <v>0</v>
      </c>
      <c r="IV32" s="48">
        <f t="shared" ca="1" si="78"/>
        <v>0</v>
      </c>
      <c r="IW32" s="48">
        <f t="shared" ca="1" si="78"/>
        <v>0</v>
      </c>
      <c r="IX32" s="48">
        <f t="shared" ca="1" si="78"/>
        <v>0</v>
      </c>
      <c r="IY32" s="48">
        <f t="shared" ca="1" si="78"/>
        <v>0</v>
      </c>
      <c r="IZ32" s="48">
        <f t="shared" ca="1" si="78"/>
        <v>0</v>
      </c>
      <c r="JA32" s="48">
        <f t="shared" ca="1" si="78"/>
        <v>0</v>
      </c>
      <c r="JB32" s="48">
        <f t="shared" ca="1" si="78"/>
        <v>0</v>
      </c>
      <c r="JC32" s="48">
        <f t="shared" ca="1" si="78"/>
        <v>0</v>
      </c>
      <c r="JD32" s="48">
        <f t="shared" ca="1" si="78"/>
        <v>0</v>
      </c>
      <c r="JE32" s="48">
        <f t="shared" ca="1" si="78"/>
        <v>0</v>
      </c>
      <c r="JF32" s="48">
        <f t="shared" ca="1" si="78"/>
        <v>0</v>
      </c>
      <c r="JG32" s="48">
        <f t="shared" ca="1" si="78"/>
        <v>0</v>
      </c>
      <c r="JH32" s="48">
        <f t="shared" ca="1" si="78"/>
        <v>0</v>
      </c>
      <c r="JI32" s="48">
        <f t="shared" ca="1" si="78"/>
        <v>0</v>
      </c>
      <c r="JJ32" s="48">
        <f t="shared" ca="1" si="78"/>
        <v>0</v>
      </c>
      <c r="JK32" s="48">
        <f t="shared" ca="1" si="78"/>
        <v>0</v>
      </c>
      <c r="JL32" s="48">
        <f t="shared" ca="1" si="78"/>
        <v>0</v>
      </c>
      <c r="JM32" s="48">
        <f t="shared" ref="JM32:LX32" ca="1" si="79">SUM(JM33:JM34)</f>
        <v>0</v>
      </c>
      <c r="JN32" s="48">
        <f t="shared" ca="1" si="79"/>
        <v>0</v>
      </c>
      <c r="JO32" s="48">
        <f t="shared" ca="1" si="79"/>
        <v>0</v>
      </c>
      <c r="JP32" s="48">
        <f t="shared" ca="1" si="79"/>
        <v>0</v>
      </c>
      <c r="JQ32" s="48">
        <f t="shared" ca="1" si="79"/>
        <v>0</v>
      </c>
      <c r="JR32" s="48">
        <f t="shared" ca="1" si="79"/>
        <v>0</v>
      </c>
      <c r="JS32" s="48">
        <f t="shared" ca="1" si="79"/>
        <v>0</v>
      </c>
      <c r="JT32" s="48">
        <f t="shared" ca="1" si="79"/>
        <v>0</v>
      </c>
      <c r="JU32" s="48">
        <f t="shared" ca="1" si="79"/>
        <v>0</v>
      </c>
      <c r="JV32" s="48">
        <f t="shared" ca="1" si="79"/>
        <v>0</v>
      </c>
      <c r="JW32" s="48">
        <f t="shared" ca="1" si="79"/>
        <v>0</v>
      </c>
      <c r="JX32" s="48">
        <f t="shared" ca="1" si="79"/>
        <v>0</v>
      </c>
      <c r="JY32" s="48">
        <f t="shared" ca="1" si="79"/>
        <v>0</v>
      </c>
      <c r="JZ32" s="48">
        <f t="shared" ca="1" si="79"/>
        <v>0</v>
      </c>
      <c r="KA32" s="48">
        <f t="shared" ca="1" si="79"/>
        <v>0</v>
      </c>
      <c r="KB32" s="48">
        <f t="shared" ca="1" si="79"/>
        <v>0</v>
      </c>
      <c r="KC32" s="48">
        <f t="shared" ca="1" si="79"/>
        <v>0</v>
      </c>
      <c r="KD32" s="48">
        <f t="shared" ca="1" si="79"/>
        <v>0</v>
      </c>
      <c r="KE32" s="48">
        <f t="shared" ca="1" si="79"/>
        <v>0</v>
      </c>
      <c r="KF32" s="48">
        <f t="shared" ca="1" si="79"/>
        <v>0</v>
      </c>
      <c r="KG32" s="48">
        <f t="shared" ca="1" si="79"/>
        <v>0</v>
      </c>
      <c r="KH32" s="48">
        <f t="shared" ca="1" si="79"/>
        <v>0</v>
      </c>
      <c r="KI32" s="48">
        <f t="shared" ca="1" si="79"/>
        <v>0</v>
      </c>
      <c r="KJ32" s="48">
        <f t="shared" ca="1" si="79"/>
        <v>0</v>
      </c>
      <c r="KK32" s="48">
        <f t="shared" ca="1" si="79"/>
        <v>0</v>
      </c>
      <c r="KL32" s="48">
        <f t="shared" ca="1" si="79"/>
        <v>0</v>
      </c>
      <c r="KM32" s="48">
        <f t="shared" ca="1" si="79"/>
        <v>0</v>
      </c>
      <c r="KN32" s="48">
        <f t="shared" ca="1" si="79"/>
        <v>0</v>
      </c>
      <c r="KO32" s="48">
        <f t="shared" ca="1" si="79"/>
        <v>0</v>
      </c>
      <c r="KP32" s="48">
        <f t="shared" ca="1" si="79"/>
        <v>0</v>
      </c>
      <c r="KQ32" s="48">
        <f t="shared" ca="1" si="79"/>
        <v>0</v>
      </c>
      <c r="KR32" s="48">
        <f t="shared" ca="1" si="79"/>
        <v>0</v>
      </c>
      <c r="KS32" s="48">
        <f t="shared" ca="1" si="79"/>
        <v>0</v>
      </c>
      <c r="KT32" s="48">
        <f t="shared" ca="1" si="79"/>
        <v>0</v>
      </c>
      <c r="KU32" s="48">
        <f t="shared" ca="1" si="79"/>
        <v>0</v>
      </c>
      <c r="KV32" s="48">
        <f t="shared" ca="1" si="79"/>
        <v>0</v>
      </c>
      <c r="KW32" s="48">
        <f t="shared" ca="1" si="79"/>
        <v>0</v>
      </c>
      <c r="KX32" s="48">
        <f t="shared" ca="1" si="79"/>
        <v>0</v>
      </c>
      <c r="KY32" s="48">
        <f t="shared" ca="1" si="79"/>
        <v>0</v>
      </c>
      <c r="KZ32" s="48">
        <f t="shared" ca="1" si="79"/>
        <v>0</v>
      </c>
      <c r="LA32" s="48">
        <f t="shared" ca="1" si="79"/>
        <v>0</v>
      </c>
      <c r="LB32" s="48">
        <f t="shared" ca="1" si="79"/>
        <v>0</v>
      </c>
      <c r="LC32" s="48">
        <f t="shared" ca="1" si="79"/>
        <v>0</v>
      </c>
      <c r="LD32" s="48">
        <f t="shared" ca="1" si="79"/>
        <v>0</v>
      </c>
      <c r="LE32" s="48">
        <f t="shared" ca="1" si="79"/>
        <v>0</v>
      </c>
      <c r="LF32" s="48">
        <f t="shared" ca="1" si="79"/>
        <v>0</v>
      </c>
      <c r="LG32" s="48">
        <f t="shared" ca="1" si="79"/>
        <v>0</v>
      </c>
      <c r="LH32" s="48">
        <f t="shared" ca="1" si="79"/>
        <v>0</v>
      </c>
      <c r="LI32" s="48">
        <f t="shared" ca="1" si="79"/>
        <v>0</v>
      </c>
      <c r="LJ32" s="48">
        <f t="shared" ca="1" si="79"/>
        <v>0</v>
      </c>
      <c r="LK32" s="48">
        <f t="shared" ca="1" si="79"/>
        <v>0</v>
      </c>
      <c r="LL32" s="48">
        <f t="shared" ca="1" si="79"/>
        <v>0</v>
      </c>
      <c r="LM32" s="48">
        <f t="shared" ca="1" si="79"/>
        <v>0</v>
      </c>
      <c r="LN32" s="48">
        <f t="shared" ca="1" si="79"/>
        <v>0</v>
      </c>
      <c r="LO32" s="48">
        <f t="shared" ca="1" si="79"/>
        <v>0</v>
      </c>
      <c r="LP32" s="48">
        <f t="shared" ca="1" si="79"/>
        <v>0</v>
      </c>
      <c r="LQ32" s="48">
        <f t="shared" ca="1" si="79"/>
        <v>0</v>
      </c>
      <c r="LR32" s="48">
        <f t="shared" ca="1" si="79"/>
        <v>0</v>
      </c>
      <c r="LS32" s="48">
        <f t="shared" ca="1" si="79"/>
        <v>0</v>
      </c>
      <c r="LT32" s="48">
        <f t="shared" ca="1" si="79"/>
        <v>0</v>
      </c>
      <c r="LU32" s="48">
        <f t="shared" ca="1" si="79"/>
        <v>0</v>
      </c>
      <c r="LV32" s="48">
        <f t="shared" ca="1" si="79"/>
        <v>0</v>
      </c>
      <c r="LW32" s="48">
        <f t="shared" ca="1" si="79"/>
        <v>0</v>
      </c>
      <c r="LX32" s="48">
        <f t="shared" ca="1" si="79"/>
        <v>0</v>
      </c>
      <c r="LY32" s="48">
        <f t="shared" ref="LY32:OJ32" ca="1" si="80">SUM(LY33:LY34)</f>
        <v>0</v>
      </c>
      <c r="LZ32" s="48">
        <f t="shared" ca="1" si="80"/>
        <v>0</v>
      </c>
      <c r="MA32" s="48">
        <f t="shared" ca="1" si="80"/>
        <v>0</v>
      </c>
      <c r="MB32" s="48">
        <f t="shared" ca="1" si="80"/>
        <v>0</v>
      </c>
      <c r="MC32" s="48">
        <f t="shared" ca="1" si="80"/>
        <v>0</v>
      </c>
      <c r="MD32" s="48">
        <f t="shared" ca="1" si="80"/>
        <v>0</v>
      </c>
      <c r="ME32" s="48">
        <f t="shared" ca="1" si="80"/>
        <v>0</v>
      </c>
      <c r="MF32" s="48">
        <f t="shared" ca="1" si="80"/>
        <v>0</v>
      </c>
      <c r="MG32" s="48">
        <f t="shared" ca="1" si="80"/>
        <v>0</v>
      </c>
      <c r="MH32" s="48">
        <f t="shared" ca="1" si="80"/>
        <v>0</v>
      </c>
      <c r="MI32" s="48">
        <f t="shared" ca="1" si="80"/>
        <v>0</v>
      </c>
      <c r="MJ32" s="48">
        <f t="shared" ca="1" si="80"/>
        <v>0</v>
      </c>
      <c r="MK32" s="48">
        <f t="shared" ca="1" si="80"/>
        <v>0</v>
      </c>
      <c r="ML32" s="48">
        <f t="shared" ca="1" si="80"/>
        <v>0</v>
      </c>
      <c r="MM32" s="48">
        <f t="shared" ca="1" si="80"/>
        <v>0</v>
      </c>
      <c r="MN32" s="48">
        <f t="shared" ca="1" si="80"/>
        <v>0</v>
      </c>
      <c r="MO32" s="48">
        <f t="shared" ca="1" si="80"/>
        <v>0</v>
      </c>
      <c r="MP32" s="48">
        <f t="shared" ca="1" si="80"/>
        <v>0</v>
      </c>
      <c r="MQ32" s="48">
        <f t="shared" ca="1" si="80"/>
        <v>0</v>
      </c>
      <c r="MR32" s="48">
        <f t="shared" ca="1" si="80"/>
        <v>0</v>
      </c>
      <c r="MS32" s="48">
        <f t="shared" ca="1" si="80"/>
        <v>0</v>
      </c>
      <c r="MT32" s="48">
        <f t="shared" ca="1" si="80"/>
        <v>0</v>
      </c>
      <c r="MU32" s="48">
        <f t="shared" ca="1" si="80"/>
        <v>0</v>
      </c>
      <c r="MV32" s="48">
        <f t="shared" ca="1" si="80"/>
        <v>0</v>
      </c>
      <c r="MW32" s="48">
        <f t="shared" ca="1" si="80"/>
        <v>0</v>
      </c>
      <c r="MX32" s="48">
        <f t="shared" ca="1" si="80"/>
        <v>0</v>
      </c>
      <c r="MY32" s="48">
        <f t="shared" ca="1" si="80"/>
        <v>0</v>
      </c>
      <c r="MZ32" s="48">
        <f t="shared" ca="1" si="80"/>
        <v>0</v>
      </c>
      <c r="NA32" s="48">
        <f t="shared" ca="1" si="80"/>
        <v>0</v>
      </c>
      <c r="NB32" s="48">
        <f t="shared" ca="1" si="80"/>
        <v>0</v>
      </c>
      <c r="NC32" s="48">
        <f t="shared" ca="1" si="80"/>
        <v>0</v>
      </c>
      <c r="ND32" s="48">
        <f t="shared" ca="1" si="80"/>
        <v>0</v>
      </c>
      <c r="NE32" s="48">
        <f t="shared" ca="1" si="80"/>
        <v>0</v>
      </c>
      <c r="NF32" s="48">
        <f t="shared" ca="1" si="80"/>
        <v>0</v>
      </c>
      <c r="NG32" s="48">
        <f t="shared" ca="1" si="80"/>
        <v>0</v>
      </c>
      <c r="NH32" s="48">
        <f t="shared" ca="1" si="80"/>
        <v>0</v>
      </c>
      <c r="NI32" s="48">
        <f t="shared" ca="1" si="80"/>
        <v>0</v>
      </c>
      <c r="NJ32" s="48">
        <f t="shared" ca="1" si="80"/>
        <v>0</v>
      </c>
      <c r="NK32" s="48">
        <f t="shared" ca="1" si="80"/>
        <v>0</v>
      </c>
      <c r="NL32" s="48">
        <f t="shared" ca="1" si="80"/>
        <v>0</v>
      </c>
      <c r="NM32" s="48">
        <f t="shared" ca="1" si="80"/>
        <v>0</v>
      </c>
      <c r="NN32" s="48">
        <f t="shared" ca="1" si="80"/>
        <v>0</v>
      </c>
      <c r="NO32" s="48">
        <f t="shared" ca="1" si="80"/>
        <v>0</v>
      </c>
      <c r="NP32" s="48">
        <f t="shared" ca="1" si="80"/>
        <v>0</v>
      </c>
      <c r="NQ32" s="48">
        <f t="shared" ca="1" si="80"/>
        <v>0</v>
      </c>
      <c r="NR32" s="48">
        <f t="shared" ca="1" si="80"/>
        <v>0</v>
      </c>
      <c r="NS32" s="48">
        <f t="shared" ca="1" si="80"/>
        <v>0</v>
      </c>
      <c r="NT32" s="48">
        <f t="shared" ca="1" si="80"/>
        <v>0</v>
      </c>
      <c r="NU32" s="48">
        <f t="shared" ca="1" si="80"/>
        <v>0</v>
      </c>
      <c r="NV32" s="48">
        <f t="shared" ca="1" si="80"/>
        <v>0</v>
      </c>
      <c r="NW32" s="48">
        <f t="shared" ca="1" si="80"/>
        <v>0</v>
      </c>
      <c r="NX32" s="48">
        <f t="shared" ca="1" si="80"/>
        <v>0</v>
      </c>
      <c r="NY32" s="48">
        <f t="shared" ca="1" si="80"/>
        <v>0</v>
      </c>
      <c r="NZ32" s="48">
        <f t="shared" ca="1" si="80"/>
        <v>0</v>
      </c>
      <c r="OA32" s="48">
        <f t="shared" ca="1" si="80"/>
        <v>0</v>
      </c>
      <c r="OB32" s="48">
        <f t="shared" ca="1" si="80"/>
        <v>0</v>
      </c>
      <c r="OC32" s="48">
        <f t="shared" ca="1" si="80"/>
        <v>0</v>
      </c>
      <c r="OD32" s="48">
        <f t="shared" ca="1" si="80"/>
        <v>0</v>
      </c>
      <c r="OE32" s="48">
        <f t="shared" ca="1" si="80"/>
        <v>0</v>
      </c>
      <c r="OF32" s="48">
        <f t="shared" ca="1" si="80"/>
        <v>0</v>
      </c>
      <c r="OG32" s="48">
        <f t="shared" ca="1" si="80"/>
        <v>0</v>
      </c>
      <c r="OH32" s="48">
        <f t="shared" ca="1" si="80"/>
        <v>0</v>
      </c>
      <c r="OI32" s="48">
        <f t="shared" ca="1" si="80"/>
        <v>0</v>
      </c>
      <c r="OJ32" s="48">
        <f t="shared" ca="1" si="80"/>
        <v>0</v>
      </c>
      <c r="OK32" s="48">
        <f t="shared" ref="OK32:OQ32" ca="1" si="81">SUM(OK33:OK34)</f>
        <v>0</v>
      </c>
      <c r="OL32" s="48">
        <f t="shared" ca="1" si="81"/>
        <v>0</v>
      </c>
      <c r="OM32" s="48">
        <f t="shared" ca="1" si="81"/>
        <v>0</v>
      </c>
      <c r="ON32" s="48">
        <f t="shared" ca="1" si="81"/>
        <v>0</v>
      </c>
      <c r="OO32" s="48">
        <f t="shared" ca="1" si="81"/>
        <v>0</v>
      </c>
      <c r="OP32" s="48">
        <f t="shared" ca="1" si="81"/>
        <v>0</v>
      </c>
      <c r="OQ32" s="48">
        <f t="shared" ca="1" si="81"/>
        <v>0</v>
      </c>
      <c r="OT32" s="48">
        <f t="shared" ref="OT32:PI34" ca="1" si="82">SUMIFS($Q32:$OQ32,$Q$3:$OQ$3,OT$12)</f>
        <v>-4700.0000000000018</v>
      </c>
      <c r="OU32" s="48">
        <f t="shared" ca="1" si="82"/>
        <v>0</v>
      </c>
      <c r="OV32" s="48">
        <f t="shared" ca="1" si="82"/>
        <v>0</v>
      </c>
      <c r="OW32" s="48">
        <f t="shared" ca="1" si="82"/>
        <v>0</v>
      </c>
      <c r="OX32" s="48">
        <f t="shared" ca="1" si="82"/>
        <v>0</v>
      </c>
      <c r="OY32" s="48">
        <f t="shared" ca="1" si="82"/>
        <v>0</v>
      </c>
      <c r="OZ32" s="48">
        <f t="shared" ca="1" si="82"/>
        <v>0</v>
      </c>
      <c r="PA32" s="48">
        <f t="shared" ca="1" si="82"/>
        <v>0</v>
      </c>
      <c r="PB32" s="48">
        <f t="shared" ca="1" si="82"/>
        <v>0</v>
      </c>
      <c r="PC32" s="48">
        <f t="shared" ca="1" si="82"/>
        <v>0</v>
      </c>
      <c r="PD32" s="48">
        <f t="shared" ca="1" si="82"/>
        <v>0</v>
      </c>
      <c r="PE32" s="48">
        <f t="shared" ca="1" si="82"/>
        <v>0</v>
      </c>
      <c r="PF32" s="48">
        <f t="shared" ca="1" si="82"/>
        <v>0</v>
      </c>
      <c r="PG32" s="48">
        <f t="shared" ca="1" si="82"/>
        <v>0</v>
      </c>
      <c r="PH32" s="48">
        <f t="shared" ca="1" si="82"/>
        <v>0</v>
      </c>
      <c r="PI32" s="48">
        <f t="shared" ca="1" si="82"/>
        <v>0</v>
      </c>
      <c r="PJ32" s="48">
        <f t="shared" ref="OU32:QA34" ca="1" si="83">SUMIFS($Q32:$OQ32,$Q$3:$OQ$3,PJ$12)</f>
        <v>0</v>
      </c>
      <c r="PK32" s="48">
        <f t="shared" ca="1" si="83"/>
        <v>0</v>
      </c>
      <c r="PL32" s="48">
        <f t="shared" ca="1" si="83"/>
        <v>0</v>
      </c>
      <c r="PM32" s="48">
        <f t="shared" ca="1" si="83"/>
        <v>0</v>
      </c>
      <c r="PN32" s="48">
        <f t="shared" ca="1" si="83"/>
        <v>0</v>
      </c>
      <c r="PO32" s="48">
        <f t="shared" ca="1" si="83"/>
        <v>0</v>
      </c>
      <c r="PP32" s="48">
        <f t="shared" ca="1" si="83"/>
        <v>0</v>
      </c>
      <c r="PQ32" s="48">
        <f t="shared" ca="1" si="83"/>
        <v>0</v>
      </c>
      <c r="PR32" s="48">
        <f t="shared" ca="1" si="83"/>
        <v>0</v>
      </c>
      <c r="PS32" s="48">
        <f t="shared" ca="1" si="83"/>
        <v>0</v>
      </c>
      <c r="PT32" s="48">
        <f t="shared" ca="1" si="83"/>
        <v>0</v>
      </c>
      <c r="PU32" s="48">
        <f t="shared" ca="1" si="83"/>
        <v>0</v>
      </c>
      <c r="PV32" s="48">
        <f t="shared" ca="1" si="83"/>
        <v>0</v>
      </c>
      <c r="PW32" s="48">
        <f t="shared" ca="1" si="83"/>
        <v>0</v>
      </c>
      <c r="PX32" s="48">
        <f t="shared" ca="1" si="83"/>
        <v>0</v>
      </c>
      <c r="PY32" s="48">
        <f t="shared" ca="1" si="83"/>
        <v>0</v>
      </c>
      <c r="PZ32" s="48">
        <f t="shared" ca="1" si="83"/>
        <v>0</v>
      </c>
      <c r="QA32" s="48">
        <f t="shared" ca="1" si="83"/>
        <v>0</v>
      </c>
    </row>
    <row r="33" spans="2:660" ht="15" x14ac:dyDescent="0.3">
      <c r="B33" s="14"/>
      <c r="C33" s="17"/>
      <c r="E33" s="55"/>
      <c r="F33" s="11"/>
      <c r="G33" s="11"/>
      <c r="H33" s="61" t="s">
        <v>64</v>
      </c>
      <c r="I33" s="17">
        <f ca="1">IFERROR(I31/I32,0)</f>
        <v>3378.9872717731223</v>
      </c>
      <c r="M33" s="1" t="s">
        <v>77</v>
      </c>
      <c r="O33" s="54">
        <f ca="1">SUM(Q33:OQ33)</f>
        <v>-4700.0000000000018</v>
      </c>
      <c r="Q33" s="17">
        <f ca="1">-E48</f>
        <v>-4700.0000000000018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  <c r="BV33" s="17">
        <v>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0</v>
      </c>
      <c r="CK33" s="17">
        <v>0</v>
      </c>
      <c r="CL33" s="17">
        <v>0</v>
      </c>
      <c r="CM33" s="17">
        <v>0</v>
      </c>
      <c r="CN33" s="17">
        <v>0</v>
      </c>
      <c r="CO33" s="17">
        <v>0</v>
      </c>
      <c r="CP33" s="17">
        <v>0</v>
      </c>
      <c r="CQ33" s="17">
        <v>0</v>
      </c>
      <c r="CR33" s="17">
        <v>0</v>
      </c>
      <c r="CS33" s="17">
        <v>0</v>
      </c>
      <c r="CT33" s="17">
        <v>0</v>
      </c>
      <c r="CU33" s="17">
        <v>0</v>
      </c>
      <c r="CV33" s="17">
        <v>0</v>
      </c>
      <c r="CW33" s="17">
        <v>0</v>
      </c>
      <c r="CX33" s="17">
        <v>0</v>
      </c>
      <c r="CY33" s="17">
        <v>0</v>
      </c>
      <c r="CZ33" s="17">
        <v>0</v>
      </c>
      <c r="DA33" s="17">
        <v>0</v>
      </c>
      <c r="DB33" s="17">
        <v>0</v>
      </c>
      <c r="DC33" s="17">
        <v>0</v>
      </c>
      <c r="DD33" s="17">
        <v>0</v>
      </c>
      <c r="DE33" s="17">
        <v>0</v>
      </c>
      <c r="DF33" s="17">
        <v>0</v>
      </c>
      <c r="DG33" s="17">
        <v>0</v>
      </c>
      <c r="DH33" s="17">
        <v>0</v>
      </c>
      <c r="DI33" s="17">
        <v>0</v>
      </c>
      <c r="DJ33" s="17">
        <v>0</v>
      </c>
      <c r="DK33" s="17">
        <v>0</v>
      </c>
      <c r="DL33" s="17">
        <v>0</v>
      </c>
      <c r="DM33" s="17">
        <v>0</v>
      </c>
      <c r="DN33" s="17">
        <v>0</v>
      </c>
      <c r="DO33" s="17">
        <v>0</v>
      </c>
      <c r="DP33" s="17">
        <v>0</v>
      </c>
      <c r="DQ33" s="17">
        <v>0</v>
      </c>
      <c r="DR33" s="17">
        <v>0</v>
      </c>
      <c r="DS33" s="17">
        <v>0</v>
      </c>
      <c r="DT33" s="17">
        <v>0</v>
      </c>
      <c r="DU33" s="17">
        <v>0</v>
      </c>
      <c r="DV33" s="17">
        <v>0</v>
      </c>
      <c r="DW33" s="17">
        <v>0</v>
      </c>
      <c r="DX33" s="17">
        <v>0</v>
      </c>
      <c r="DY33" s="17">
        <v>0</v>
      </c>
      <c r="DZ33" s="17">
        <v>0</v>
      </c>
      <c r="EA33" s="17">
        <v>0</v>
      </c>
      <c r="EB33" s="17">
        <v>0</v>
      </c>
      <c r="EC33" s="17">
        <v>0</v>
      </c>
      <c r="ED33" s="17">
        <v>0</v>
      </c>
      <c r="EE33" s="17">
        <v>0</v>
      </c>
      <c r="EF33" s="17">
        <v>0</v>
      </c>
      <c r="EG33" s="17">
        <v>0</v>
      </c>
      <c r="EH33" s="17">
        <v>0</v>
      </c>
      <c r="EI33" s="17">
        <v>0</v>
      </c>
      <c r="EJ33" s="17">
        <v>0</v>
      </c>
      <c r="EK33" s="17">
        <v>0</v>
      </c>
      <c r="EL33" s="17">
        <v>0</v>
      </c>
      <c r="EM33" s="17">
        <v>0</v>
      </c>
      <c r="EN33" s="17">
        <v>0</v>
      </c>
      <c r="EO33" s="17">
        <v>0</v>
      </c>
      <c r="EP33" s="17">
        <v>0</v>
      </c>
      <c r="EQ33" s="17">
        <v>0</v>
      </c>
      <c r="ER33" s="17">
        <v>0</v>
      </c>
      <c r="ES33" s="17">
        <v>0</v>
      </c>
      <c r="ET33" s="17">
        <v>0</v>
      </c>
      <c r="EU33" s="17">
        <v>0</v>
      </c>
      <c r="EV33" s="17">
        <v>0</v>
      </c>
      <c r="EW33" s="17">
        <v>0</v>
      </c>
      <c r="EX33" s="17">
        <v>0</v>
      </c>
      <c r="EY33" s="17">
        <v>0</v>
      </c>
      <c r="EZ33" s="17">
        <v>0</v>
      </c>
      <c r="FA33" s="17">
        <v>0</v>
      </c>
      <c r="FB33" s="17">
        <v>0</v>
      </c>
      <c r="FC33" s="17">
        <v>0</v>
      </c>
      <c r="FD33" s="17">
        <v>0</v>
      </c>
      <c r="FE33" s="17">
        <v>0</v>
      </c>
      <c r="FF33" s="17">
        <v>0</v>
      </c>
      <c r="FG33" s="17">
        <v>0</v>
      </c>
      <c r="FH33" s="17">
        <v>0</v>
      </c>
      <c r="FI33" s="17">
        <v>0</v>
      </c>
      <c r="FJ33" s="17">
        <v>0</v>
      </c>
      <c r="FK33" s="17">
        <v>0</v>
      </c>
      <c r="FL33" s="17">
        <v>0</v>
      </c>
      <c r="FM33" s="17">
        <v>0</v>
      </c>
      <c r="FN33" s="17">
        <v>0</v>
      </c>
      <c r="FO33" s="17">
        <v>0</v>
      </c>
      <c r="FP33" s="17">
        <v>0</v>
      </c>
      <c r="FQ33" s="17">
        <v>0</v>
      </c>
      <c r="FR33" s="17">
        <v>0</v>
      </c>
      <c r="FS33" s="17">
        <v>0</v>
      </c>
      <c r="FT33" s="17">
        <v>0</v>
      </c>
      <c r="FU33" s="17">
        <v>0</v>
      </c>
      <c r="FV33" s="17">
        <v>0</v>
      </c>
      <c r="FW33" s="17">
        <v>0</v>
      </c>
      <c r="FX33" s="17">
        <v>0</v>
      </c>
      <c r="FY33" s="17">
        <v>0</v>
      </c>
      <c r="FZ33" s="17">
        <v>0</v>
      </c>
      <c r="GA33" s="17">
        <v>0</v>
      </c>
      <c r="GB33" s="17">
        <v>0</v>
      </c>
      <c r="GC33" s="17">
        <v>0</v>
      </c>
      <c r="GD33" s="17">
        <v>0</v>
      </c>
      <c r="GE33" s="17">
        <v>0</v>
      </c>
      <c r="GF33" s="17">
        <v>0</v>
      </c>
      <c r="GG33" s="17">
        <v>0</v>
      </c>
      <c r="GH33" s="17">
        <v>0</v>
      </c>
      <c r="GI33" s="17">
        <v>0</v>
      </c>
      <c r="GJ33" s="17">
        <v>0</v>
      </c>
      <c r="GK33" s="17">
        <v>0</v>
      </c>
      <c r="GL33" s="17">
        <v>0</v>
      </c>
      <c r="GM33" s="17">
        <v>0</v>
      </c>
      <c r="GN33" s="17">
        <v>0</v>
      </c>
      <c r="GO33" s="17">
        <v>0</v>
      </c>
      <c r="GP33" s="17">
        <v>0</v>
      </c>
      <c r="GQ33" s="17">
        <v>0</v>
      </c>
      <c r="GR33" s="17">
        <v>0</v>
      </c>
      <c r="GS33" s="17">
        <v>0</v>
      </c>
      <c r="GT33" s="17">
        <v>0</v>
      </c>
      <c r="GU33" s="17">
        <v>0</v>
      </c>
      <c r="GV33" s="17">
        <v>0</v>
      </c>
      <c r="GW33" s="17">
        <v>0</v>
      </c>
      <c r="GX33" s="17">
        <v>0</v>
      </c>
      <c r="GY33" s="17">
        <v>0</v>
      </c>
      <c r="GZ33" s="17">
        <v>0</v>
      </c>
      <c r="HA33" s="17">
        <v>0</v>
      </c>
      <c r="HB33" s="17">
        <v>0</v>
      </c>
      <c r="HC33" s="17">
        <v>0</v>
      </c>
      <c r="HD33" s="17">
        <v>0</v>
      </c>
      <c r="HE33" s="17">
        <v>0</v>
      </c>
      <c r="HF33" s="17">
        <v>0</v>
      </c>
      <c r="HG33" s="17">
        <v>0</v>
      </c>
      <c r="HH33" s="17">
        <v>0</v>
      </c>
      <c r="HI33" s="17">
        <v>0</v>
      </c>
      <c r="HJ33" s="17">
        <v>0</v>
      </c>
      <c r="HK33" s="17">
        <v>0</v>
      </c>
      <c r="HL33" s="17">
        <v>0</v>
      </c>
      <c r="HM33" s="17">
        <v>0</v>
      </c>
      <c r="HN33" s="17">
        <v>0</v>
      </c>
      <c r="HO33" s="17">
        <v>0</v>
      </c>
      <c r="HP33" s="17">
        <v>0</v>
      </c>
      <c r="HQ33" s="17">
        <v>0</v>
      </c>
      <c r="HR33" s="17">
        <v>0</v>
      </c>
      <c r="HS33" s="17">
        <v>0</v>
      </c>
      <c r="HT33" s="17">
        <v>0</v>
      </c>
      <c r="HU33" s="17">
        <v>0</v>
      </c>
      <c r="HV33" s="17">
        <v>0</v>
      </c>
      <c r="HW33" s="17">
        <v>0</v>
      </c>
      <c r="HX33" s="17">
        <v>0</v>
      </c>
      <c r="HY33" s="17">
        <v>0</v>
      </c>
      <c r="HZ33" s="17">
        <v>0</v>
      </c>
      <c r="IA33" s="17">
        <v>0</v>
      </c>
      <c r="IB33" s="17">
        <v>0</v>
      </c>
      <c r="IC33" s="17">
        <v>0</v>
      </c>
      <c r="ID33" s="17">
        <v>0</v>
      </c>
      <c r="IE33" s="17">
        <v>0</v>
      </c>
      <c r="IF33" s="17">
        <v>0</v>
      </c>
      <c r="IG33" s="17">
        <v>0</v>
      </c>
      <c r="IH33" s="17">
        <v>0</v>
      </c>
      <c r="II33" s="17">
        <v>0</v>
      </c>
      <c r="IJ33" s="17">
        <v>0</v>
      </c>
      <c r="IK33" s="17">
        <v>0</v>
      </c>
      <c r="IL33" s="17">
        <v>0</v>
      </c>
      <c r="IM33" s="17">
        <v>0</v>
      </c>
      <c r="IN33" s="17">
        <v>0</v>
      </c>
      <c r="IO33" s="17">
        <v>0</v>
      </c>
      <c r="IP33" s="17">
        <v>0</v>
      </c>
      <c r="IQ33" s="17">
        <v>0</v>
      </c>
      <c r="IR33" s="17">
        <v>0</v>
      </c>
      <c r="IS33" s="17">
        <v>0</v>
      </c>
      <c r="IT33" s="17">
        <v>0</v>
      </c>
      <c r="IU33" s="17">
        <v>0</v>
      </c>
      <c r="IV33" s="17">
        <v>0</v>
      </c>
      <c r="IW33" s="17">
        <v>0</v>
      </c>
      <c r="IX33" s="17">
        <v>0</v>
      </c>
      <c r="IY33" s="17">
        <v>0</v>
      </c>
      <c r="IZ33" s="17">
        <v>0</v>
      </c>
      <c r="JA33" s="17">
        <v>0</v>
      </c>
      <c r="JB33" s="17">
        <v>0</v>
      </c>
      <c r="JC33" s="17">
        <v>0</v>
      </c>
      <c r="JD33" s="17">
        <v>0</v>
      </c>
      <c r="JE33" s="17">
        <v>0</v>
      </c>
      <c r="JF33" s="17">
        <v>0</v>
      </c>
      <c r="JG33" s="17">
        <v>0</v>
      </c>
      <c r="JH33" s="17">
        <v>0</v>
      </c>
      <c r="JI33" s="17">
        <v>0</v>
      </c>
      <c r="JJ33" s="17">
        <v>0</v>
      </c>
      <c r="JK33" s="17">
        <v>0</v>
      </c>
      <c r="JL33" s="17">
        <v>0</v>
      </c>
      <c r="JM33" s="17">
        <v>0</v>
      </c>
      <c r="JN33" s="17">
        <v>0</v>
      </c>
      <c r="JO33" s="17">
        <v>0</v>
      </c>
      <c r="JP33" s="17">
        <v>0</v>
      </c>
      <c r="JQ33" s="17">
        <v>0</v>
      </c>
      <c r="JR33" s="17">
        <v>0</v>
      </c>
      <c r="JS33" s="17">
        <v>0</v>
      </c>
      <c r="JT33" s="17">
        <v>0</v>
      </c>
      <c r="JU33" s="17">
        <v>0</v>
      </c>
      <c r="JV33" s="17">
        <v>0</v>
      </c>
      <c r="JW33" s="17">
        <v>0</v>
      </c>
      <c r="JX33" s="17">
        <v>0</v>
      </c>
      <c r="JY33" s="17">
        <v>0</v>
      </c>
      <c r="JZ33" s="17">
        <v>0</v>
      </c>
      <c r="KA33" s="17">
        <v>0</v>
      </c>
      <c r="KB33" s="17">
        <v>0</v>
      </c>
      <c r="KC33" s="17">
        <v>0</v>
      </c>
      <c r="KD33" s="17">
        <v>0</v>
      </c>
      <c r="KE33" s="17">
        <v>0</v>
      </c>
      <c r="KF33" s="17">
        <v>0</v>
      </c>
      <c r="KG33" s="17">
        <v>0</v>
      </c>
      <c r="KH33" s="17">
        <v>0</v>
      </c>
      <c r="KI33" s="17">
        <v>0</v>
      </c>
      <c r="KJ33" s="17">
        <v>0</v>
      </c>
      <c r="KK33" s="17">
        <v>0</v>
      </c>
      <c r="KL33" s="17">
        <v>0</v>
      </c>
      <c r="KM33" s="17">
        <v>0</v>
      </c>
      <c r="KN33" s="17">
        <v>0</v>
      </c>
      <c r="KO33" s="17">
        <v>0</v>
      </c>
      <c r="KP33" s="17">
        <v>0</v>
      </c>
      <c r="KQ33" s="17">
        <v>0</v>
      </c>
      <c r="KR33" s="17">
        <v>0</v>
      </c>
      <c r="KS33" s="17">
        <v>0</v>
      </c>
      <c r="KT33" s="17">
        <v>0</v>
      </c>
      <c r="KU33" s="17">
        <v>0</v>
      </c>
      <c r="KV33" s="17">
        <v>0</v>
      </c>
      <c r="KW33" s="17">
        <v>0</v>
      </c>
      <c r="KX33" s="17">
        <v>0</v>
      </c>
      <c r="KY33" s="17">
        <v>0</v>
      </c>
      <c r="KZ33" s="17">
        <v>0</v>
      </c>
      <c r="LA33" s="17">
        <v>0</v>
      </c>
      <c r="LB33" s="17">
        <v>0</v>
      </c>
      <c r="LC33" s="17">
        <v>0</v>
      </c>
      <c r="LD33" s="17">
        <v>0</v>
      </c>
      <c r="LE33" s="17">
        <v>0</v>
      </c>
      <c r="LF33" s="17">
        <v>0</v>
      </c>
      <c r="LG33" s="17">
        <v>0</v>
      </c>
      <c r="LH33" s="17">
        <v>0</v>
      </c>
      <c r="LI33" s="17">
        <v>0</v>
      </c>
      <c r="LJ33" s="17">
        <v>0</v>
      </c>
      <c r="LK33" s="17">
        <v>0</v>
      </c>
      <c r="LL33" s="17">
        <v>0</v>
      </c>
      <c r="LM33" s="17">
        <v>0</v>
      </c>
      <c r="LN33" s="17">
        <v>0</v>
      </c>
      <c r="LO33" s="17">
        <v>0</v>
      </c>
      <c r="LP33" s="17">
        <v>0</v>
      </c>
      <c r="LQ33" s="17">
        <v>0</v>
      </c>
      <c r="LR33" s="17">
        <v>0</v>
      </c>
      <c r="LS33" s="17">
        <v>0</v>
      </c>
      <c r="LT33" s="17">
        <v>0</v>
      </c>
      <c r="LU33" s="17">
        <v>0</v>
      </c>
      <c r="LV33" s="17">
        <v>0</v>
      </c>
      <c r="LW33" s="17">
        <v>0</v>
      </c>
      <c r="LX33" s="17">
        <v>0</v>
      </c>
      <c r="LY33" s="17">
        <v>0</v>
      </c>
      <c r="LZ33" s="17">
        <v>0</v>
      </c>
      <c r="MA33" s="17">
        <v>0</v>
      </c>
      <c r="MB33" s="17">
        <v>0</v>
      </c>
      <c r="MC33" s="17">
        <v>0</v>
      </c>
      <c r="MD33" s="17">
        <v>0</v>
      </c>
      <c r="ME33" s="17">
        <v>0</v>
      </c>
      <c r="MF33" s="17">
        <v>0</v>
      </c>
      <c r="MG33" s="17">
        <v>0</v>
      </c>
      <c r="MH33" s="17">
        <v>0</v>
      </c>
      <c r="MI33" s="17">
        <v>0</v>
      </c>
      <c r="MJ33" s="17">
        <v>0</v>
      </c>
      <c r="MK33" s="17">
        <v>0</v>
      </c>
      <c r="ML33" s="17">
        <v>0</v>
      </c>
      <c r="MM33" s="17">
        <v>0</v>
      </c>
      <c r="MN33" s="17">
        <v>0</v>
      </c>
      <c r="MO33" s="17">
        <v>0</v>
      </c>
      <c r="MP33" s="17">
        <v>0</v>
      </c>
      <c r="MQ33" s="17">
        <v>0</v>
      </c>
      <c r="MR33" s="17">
        <v>0</v>
      </c>
      <c r="MS33" s="17">
        <v>0</v>
      </c>
      <c r="MT33" s="17">
        <v>0</v>
      </c>
      <c r="MU33" s="17">
        <v>0</v>
      </c>
      <c r="MV33" s="17">
        <v>0</v>
      </c>
      <c r="MW33" s="17">
        <v>0</v>
      </c>
      <c r="MX33" s="17">
        <v>0</v>
      </c>
      <c r="MY33" s="17">
        <v>0</v>
      </c>
      <c r="MZ33" s="17">
        <v>0</v>
      </c>
      <c r="NA33" s="17">
        <v>0</v>
      </c>
      <c r="NB33" s="17">
        <v>0</v>
      </c>
      <c r="NC33" s="17">
        <v>0</v>
      </c>
      <c r="ND33" s="17">
        <v>0</v>
      </c>
      <c r="NE33" s="17">
        <v>0</v>
      </c>
      <c r="NF33" s="17">
        <v>0</v>
      </c>
      <c r="NG33" s="17">
        <v>0</v>
      </c>
      <c r="NH33" s="17">
        <v>0</v>
      </c>
      <c r="NI33" s="17">
        <v>0</v>
      </c>
      <c r="NJ33" s="17">
        <v>0</v>
      </c>
      <c r="NK33" s="17">
        <v>0</v>
      </c>
      <c r="NL33" s="17">
        <v>0</v>
      </c>
      <c r="NM33" s="17">
        <v>0</v>
      </c>
      <c r="NN33" s="17">
        <v>0</v>
      </c>
      <c r="NO33" s="17">
        <v>0</v>
      </c>
      <c r="NP33" s="17">
        <v>0</v>
      </c>
      <c r="NQ33" s="17">
        <v>0</v>
      </c>
      <c r="NR33" s="17">
        <v>0</v>
      </c>
      <c r="NS33" s="17">
        <v>0</v>
      </c>
      <c r="NT33" s="17">
        <v>0</v>
      </c>
      <c r="NU33" s="17">
        <v>0</v>
      </c>
      <c r="NV33" s="17">
        <v>0</v>
      </c>
      <c r="NW33" s="17">
        <v>0</v>
      </c>
      <c r="NX33" s="17">
        <v>0</v>
      </c>
      <c r="NY33" s="17">
        <v>0</v>
      </c>
      <c r="NZ33" s="17">
        <v>0</v>
      </c>
      <c r="OA33" s="17">
        <v>0</v>
      </c>
      <c r="OB33" s="17">
        <v>0</v>
      </c>
      <c r="OC33" s="17">
        <v>0</v>
      </c>
      <c r="OD33" s="17">
        <v>0</v>
      </c>
      <c r="OE33" s="17">
        <v>0</v>
      </c>
      <c r="OF33" s="17">
        <v>0</v>
      </c>
      <c r="OG33" s="17">
        <v>0</v>
      </c>
      <c r="OH33" s="17">
        <v>0</v>
      </c>
      <c r="OI33" s="17">
        <v>0</v>
      </c>
      <c r="OJ33" s="17">
        <v>0</v>
      </c>
      <c r="OK33" s="17">
        <v>0</v>
      </c>
      <c r="OL33" s="17">
        <v>0</v>
      </c>
      <c r="OM33" s="17">
        <v>0</v>
      </c>
      <c r="ON33" s="17">
        <v>0</v>
      </c>
      <c r="OO33" s="17">
        <v>0</v>
      </c>
      <c r="OP33" s="17">
        <v>0</v>
      </c>
      <c r="OQ33" s="17">
        <v>0</v>
      </c>
      <c r="OT33" s="17">
        <f t="shared" ca="1" si="82"/>
        <v>-4700.0000000000018</v>
      </c>
      <c r="OU33" s="17">
        <f t="shared" ca="1" si="83"/>
        <v>0</v>
      </c>
      <c r="OV33" s="17">
        <f t="shared" ca="1" si="83"/>
        <v>0</v>
      </c>
      <c r="OW33" s="17">
        <f t="shared" ca="1" si="83"/>
        <v>0</v>
      </c>
      <c r="OX33" s="17">
        <f t="shared" ca="1" si="83"/>
        <v>0</v>
      </c>
      <c r="OY33" s="17">
        <f t="shared" ca="1" si="83"/>
        <v>0</v>
      </c>
      <c r="OZ33" s="17">
        <f t="shared" ca="1" si="83"/>
        <v>0</v>
      </c>
      <c r="PA33" s="17">
        <f t="shared" ca="1" si="83"/>
        <v>0</v>
      </c>
      <c r="PB33" s="17">
        <f t="shared" ca="1" si="83"/>
        <v>0</v>
      </c>
      <c r="PC33" s="17">
        <f t="shared" ca="1" si="83"/>
        <v>0</v>
      </c>
      <c r="PD33" s="17">
        <f t="shared" ca="1" si="83"/>
        <v>0</v>
      </c>
      <c r="PE33" s="17">
        <f t="shared" ca="1" si="83"/>
        <v>0</v>
      </c>
      <c r="PF33" s="17">
        <f t="shared" ca="1" si="83"/>
        <v>0</v>
      </c>
      <c r="PG33" s="17">
        <f t="shared" ca="1" si="83"/>
        <v>0</v>
      </c>
      <c r="PH33" s="17">
        <f t="shared" ca="1" si="83"/>
        <v>0</v>
      </c>
      <c r="PI33" s="17">
        <f t="shared" ca="1" si="83"/>
        <v>0</v>
      </c>
      <c r="PJ33" s="17">
        <f t="shared" ca="1" si="83"/>
        <v>0</v>
      </c>
      <c r="PK33" s="17">
        <f t="shared" ca="1" si="83"/>
        <v>0</v>
      </c>
      <c r="PL33" s="17">
        <f t="shared" ca="1" si="83"/>
        <v>0</v>
      </c>
      <c r="PM33" s="17">
        <f t="shared" ca="1" si="83"/>
        <v>0</v>
      </c>
      <c r="PN33" s="17">
        <f t="shared" ca="1" si="83"/>
        <v>0</v>
      </c>
      <c r="PO33" s="17">
        <f t="shared" ca="1" si="83"/>
        <v>0</v>
      </c>
      <c r="PP33" s="17">
        <f t="shared" ca="1" si="83"/>
        <v>0</v>
      </c>
      <c r="PQ33" s="17">
        <f t="shared" ca="1" si="83"/>
        <v>0</v>
      </c>
      <c r="PR33" s="17">
        <f t="shared" ca="1" si="83"/>
        <v>0</v>
      </c>
      <c r="PS33" s="17">
        <f t="shared" ca="1" si="83"/>
        <v>0</v>
      </c>
      <c r="PT33" s="17">
        <f t="shared" ca="1" si="83"/>
        <v>0</v>
      </c>
      <c r="PU33" s="17">
        <f t="shared" ca="1" si="83"/>
        <v>0</v>
      </c>
      <c r="PV33" s="17">
        <f t="shared" ca="1" si="83"/>
        <v>0</v>
      </c>
      <c r="PW33" s="17">
        <f t="shared" ca="1" si="83"/>
        <v>0</v>
      </c>
      <c r="PX33" s="17">
        <f t="shared" ca="1" si="83"/>
        <v>0</v>
      </c>
      <c r="PY33" s="17">
        <f t="shared" ca="1" si="83"/>
        <v>0</v>
      </c>
      <c r="PZ33" s="17">
        <f t="shared" ca="1" si="83"/>
        <v>0</v>
      </c>
      <c r="QA33" s="17">
        <f t="shared" ca="1" si="83"/>
        <v>0</v>
      </c>
    </row>
    <row r="34" spans="2:660" thickBot="1" x14ac:dyDescent="0.35">
      <c r="E34" s="1"/>
      <c r="L34" s="14"/>
      <c r="M34" s="1" t="s">
        <v>80</v>
      </c>
      <c r="O34" s="54">
        <f ca="1">SUM(Q34:OQ34)</f>
        <v>0</v>
      </c>
      <c r="Q34" s="17">
        <f ca="1">-IF(F55="Tasación",C30,C32)*E54*(1+H55)</f>
        <v>0</v>
      </c>
      <c r="R34" s="17">
        <f t="shared" ref="R34:CC34" ca="1" si="84">-$E$56*(1+$H$55)*$C$65*Q1</f>
        <v>0</v>
      </c>
      <c r="S34" s="17">
        <f t="shared" ca="1" si="84"/>
        <v>0</v>
      </c>
      <c r="T34" s="17">
        <f t="shared" ca="1" si="84"/>
        <v>0</v>
      </c>
      <c r="U34" s="17">
        <f t="shared" ca="1" si="84"/>
        <v>0</v>
      </c>
      <c r="V34" s="17">
        <f t="shared" ca="1" si="84"/>
        <v>0</v>
      </c>
      <c r="W34" s="17">
        <f t="shared" ca="1" si="84"/>
        <v>0</v>
      </c>
      <c r="X34" s="17">
        <f t="shared" ca="1" si="84"/>
        <v>0</v>
      </c>
      <c r="Y34" s="17">
        <f t="shared" ca="1" si="84"/>
        <v>0</v>
      </c>
      <c r="Z34" s="17">
        <f t="shared" ca="1" si="84"/>
        <v>0</v>
      </c>
      <c r="AA34" s="17">
        <f t="shared" ca="1" si="84"/>
        <v>0</v>
      </c>
      <c r="AB34" s="17">
        <f t="shared" ca="1" si="84"/>
        <v>0</v>
      </c>
      <c r="AC34" s="17">
        <f t="shared" ca="1" si="84"/>
        <v>0</v>
      </c>
      <c r="AD34" s="17">
        <f t="shared" ca="1" si="84"/>
        <v>0</v>
      </c>
      <c r="AE34" s="17">
        <f t="shared" ca="1" si="84"/>
        <v>0</v>
      </c>
      <c r="AF34" s="17">
        <f t="shared" ca="1" si="84"/>
        <v>0</v>
      </c>
      <c r="AG34" s="17">
        <f t="shared" ca="1" si="84"/>
        <v>0</v>
      </c>
      <c r="AH34" s="17">
        <f t="shared" ca="1" si="84"/>
        <v>0</v>
      </c>
      <c r="AI34" s="17">
        <f t="shared" ca="1" si="84"/>
        <v>0</v>
      </c>
      <c r="AJ34" s="17">
        <f t="shared" ca="1" si="84"/>
        <v>0</v>
      </c>
      <c r="AK34" s="17">
        <f t="shared" ca="1" si="84"/>
        <v>0</v>
      </c>
      <c r="AL34" s="17">
        <f t="shared" ca="1" si="84"/>
        <v>0</v>
      </c>
      <c r="AM34" s="17">
        <f t="shared" ca="1" si="84"/>
        <v>0</v>
      </c>
      <c r="AN34" s="17">
        <f t="shared" ca="1" si="84"/>
        <v>0</v>
      </c>
      <c r="AO34" s="17">
        <f t="shared" ca="1" si="84"/>
        <v>0</v>
      </c>
      <c r="AP34" s="17">
        <f t="shared" ca="1" si="84"/>
        <v>0</v>
      </c>
      <c r="AQ34" s="17">
        <f t="shared" ca="1" si="84"/>
        <v>0</v>
      </c>
      <c r="AR34" s="17">
        <f t="shared" ca="1" si="84"/>
        <v>0</v>
      </c>
      <c r="AS34" s="17">
        <f t="shared" ca="1" si="84"/>
        <v>0</v>
      </c>
      <c r="AT34" s="17">
        <f t="shared" ca="1" si="84"/>
        <v>0</v>
      </c>
      <c r="AU34" s="17">
        <f t="shared" ca="1" si="84"/>
        <v>0</v>
      </c>
      <c r="AV34" s="17">
        <f t="shared" ca="1" si="84"/>
        <v>0</v>
      </c>
      <c r="AW34" s="17">
        <f t="shared" ca="1" si="84"/>
        <v>0</v>
      </c>
      <c r="AX34" s="17">
        <f t="shared" ca="1" si="84"/>
        <v>0</v>
      </c>
      <c r="AY34" s="17">
        <f t="shared" ca="1" si="84"/>
        <v>0</v>
      </c>
      <c r="AZ34" s="17">
        <f t="shared" ca="1" si="84"/>
        <v>0</v>
      </c>
      <c r="BA34" s="17">
        <f t="shared" ca="1" si="84"/>
        <v>0</v>
      </c>
      <c r="BB34" s="17">
        <f t="shared" ca="1" si="84"/>
        <v>0</v>
      </c>
      <c r="BC34" s="17">
        <f t="shared" ca="1" si="84"/>
        <v>0</v>
      </c>
      <c r="BD34" s="17">
        <f t="shared" ca="1" si="84"/>
        <v>0</v>
      </c>
      <c r="BE34" s="17">
        <f t="shared" ca="1" si="84"/>
        <v>0</v>
      </c>
      <c r="BF34" s="17">
        <f t="shared" ca="1" si="84"/>
        <v>0</v>
      </c>
      <c r="BG34" s="17">
        <f t="shared" ca="1" si="84"/>
        <v>0</v>
      </c>
      <c r="BH34" s="17">
        <f t="shared" ca="1" si="84"/>
        <v>0</v>
      </c>
      <c r="BI34" s="17">
        <f t="shared" ca="1" si="84"/>
        <v>0</v>
      </c>
      <c r="BJ34" s="17">
        <f t="shared" ca="1" si="84"/>
        <v>0</v>
      </c>
      <c r="BK34" s="17">
        <f t="shared" ca="1" si="84"/>
        <v>0</v>
      </c>
      <c r="BL34" s="17">
        <f t="shared" ca="1" si="84"/>
        <v>0</v>
      </c>
      <c r="BM34" s="17">
        <f t="shared" ca="1" si="84"/>
        <v>0</v>
      </c>
      <c r="BN34" s="17">
        <f t="shared" ca="1" si="84"/>
        <v>0</v>
      </c>
      <c r="BO34" s="17">
        <f t="shared" ca="1" si="84"/>
        <v>0</v>
      </c>
      <c r="BP34" s="17">
        <f t="shared" ca="1" si="84"/>
        <v>0</v>
      </c>
      <c r="BQ34" s="17">
        <f t="shared" ca="1" si="84"/>
        <v>0</v>
      </c>
      <c r="BR34" s="17">
        <f t="shared" ca="1" si="84"/>
        <v>0</v>
      </c>
      <c r="BS34" s="17">
        <f t="shared" ca="1" si="84"/>
        <v>0</v>
      </c>
      <c r="BT34" s="17">
        <f t="shared" ca="1" si="84"/>
        <v>0</v>
      </c>
      <c r="BU34" s="17">
        <f t="shared" ca="1" si="84"/>
        <v>0</v>
      </c>
      <c r="BV34" s="17">
        <f t="shared" ca="1" si="84"/>
        <v>0</v>
      </c>
      <c r="BW34" s="17">
        <f t="shared" ca="1" si="84"/>
        <v>0</v>
      </c>
      <c r="BX34" s="17">
        <f t="shared" ca="1" si="84"/>
        <v>0</v>
      </c>
      <c r="BY34" s="17">
        <f t="shared" ca="1" si="84"/>
        <v>0</v>
      </c>
      <c r="BZ34" s="17">
        <f t="shared" ca="1" si="84"/>
        <v>0</v>
      </c>
      <c r="CA34" s="17">
        <f t="shared" ca="1" si="84"/>
        <v>0</v>
      </c>
      <c r="CB34" s="17">
        <f t="shared" ca="1" si="84"/>
        <v>0</v>
      </c>
      <c r="CC34" s="17">
        <f t="shared" ca="1" si="84"/>
        <v>0</v>
      </c>
      <c r="CD34" s="17">
        <f t="shared" ref="CD34:EO34" ca="1" si="85">-$E$56*(1+$H$55)*$C$65*CC1</f>
        <v>0</v>
      </c>
      <c r="CE34" s="17">
        <f t="shared" ca="1" si="85"/>
        <v>0</v>
      </c>
      <c r="CF34" s="17">
        <f t="shared" ca="1" si="85"/>
        <v>0</v>
      </c>
      <c r="CG34" s="17">
        <f t="shared" ca="1" si="85"/>
        <v>0</v>
      </c>
      <c r="CH34" s="17">
        <f t="shared" ca="1" si="85"/>
        <v>0</v>
      </c>
      <c r="CI34" s="17">
        <f t="shared" ca="1" si="85"/>
        <v>0</v>
      </c>
      <c r="CJ34" s="17">
        <f t="shared" ca="1" si="85"/>
        <v>0</v>
      </c>
      <c r="CK34" s="17">
        <f t="shared" ca="1" si="85"/>
        <v>0</v>
      </c>
      <c r="CL34" s="17">
        <f t="shared" ca="1" si="85"/>
        <v>0</v>
      </c>
      <c r="CM34" s="17">
        <f t="shared" ca="1" si="85"/>
        <v>0</v>
      </c>
      <c r="CN34" s="17">
        <f t="shared" ca="1" si="85"/>
        <v>0</v>
      </c>
      <c r="CO34" s="17">
        <f t="shared" ca="1" si="85"/>
        <v>0</v>
      </c>
      <c r="CP34" s="17">
        <f t="shared" ca="1" si="85"/>
        <v>0</v>
      </c>
      <c r="CQ34" s="17">
        <f t="shared" ca="1" si="85"/>
        <v>0</v>
      </c>
      <c r="CR34" s="17">
        <f t="shared" ca="1" si="85"/>
        <v>0</v>
      </c>
      <c r="CS34" s="17">
        <f t="shared" ca="1" si="85"/>
        <v>0</v>
      </c>
      <c r="CT34" s="17">
        <f t="shared" ca="1" si="85"/>
        <v>0</v>
      </c>
      <c r="CU34" s="17">
        <f t="shared" ca="1" si="85"/>
        <v>0</v>
      </c>
      <c r="CV34" s="17">
        <f t="shared" ca="1" si="85"/>
        <v>0</v>
      </c>
      <c r="CW34" s="17">
        <f t="shared" ca="1" si="85"/>
        <v>0</v>
      </c>
      <c r="CX34" s="17">
        <f t="shared" ca="1" si="85"/>
        <v>0</v>
      </c>
      <c r="CY34" s="17">
        <f t="shared" ca="1" si="85"/>
        <v>0</v>
      </c>
      <c r="CZ34" s="17">
        <f t="shared" ca="1" si="85"/>
        <v>0</v>
      </c>
      <c r="DA34" s="17">
        <f t="shared" ca="1" si="85"/>
        <v>0</v>
      </c>
      <c r="DB34" s="17">
        <f t="shared" ca="1" si="85"/>
        <v>0</v>
      </c>
      <c r="DC34" s="17">
        <f t="shared" ca="1" si="85"/>
        <v>0</v>
      </c>
      <c r="DD34" s="17">
        <f t="shared" ca="1" si="85"/>
        <v>0</v>
      </c>
      <c r="DE34" s="17">
        <f t="shared" ca="1" si="85"/>
        <v>0</v>
      </c>
      <c r="DF34" s="17">
        <f t="shared" ca="1" si="85"/>
        <v>0</v>
      </c>
      <c r="DG34" s="17">
        <f t="shared" ca="1" si="85"/>
        <v>0</v>
      </c>
      <c r="DH34" s="17">
        <f t="shared" ca="1" si="85"/>
        <v>0</v>
      </c>
      <c r="DI34" s="17">
        <f t="shared" ca="1" si="85"/>
        <v>0</v>
      </c>
      <c r="DJ34" s="17">
        <f t="shared" ca="1" si="85"/>
        <v>0</v>
      </c>
      <c r="DK34" s="17">
        <f t="shared" ca="1" si="85"/>
        <v>0</v>
      </c>
      <c r="DL34" s="17">
        <f t="shared" ca="1" si="85"/>
        <v>0</v>
      </c>
      <c r="DM34" s="17">
        <f t="shared" ca="1" si="85"/>
        <v>0</v>
      </c>
      <c r="DN34" s="17">
        <f t="shared" ca="1" si="85"/>
        <v>0</v>
      </c>
      <c r="DO34" s="17">
        <f t="shared" ca="1" si="85"/>
        <v>0</v>
      </c>
      <c r="DP34" s="17">
        <f t="shared" ca="1" si="85"/>
        <v>0</v>
      </c>
      <c r="DQ34" s="17">
        <f t="shared" ca="1" si="85"/>
        <v>0</v>
      </c>
      <c r="DR34" s="17">
        <f t="shared" ca="1" si="85"/>
        <v>0</v>
      </c>
      <c r="DS34" s="17">
        <f t="shared" ca="1" si="85"/>
        <v>0</v>
      </c>
      <c r="DT34" s="17">
        <f t="shared" ca="1" si="85"/>
        <v>0</v>
      </c>
      <c r="DU34" s="17">
        <f t="shared" ca="1" si="85"/>
        <v>0</v>
      </c>
      <c r="DV34" s="17">
        <f t="shared" ca="1" si="85"/>
        <v>0</v>
      </c>
      <c r="DW34" s="17">
        <f t="shared" ca="1" si="85"/>
        <v>0</v>
      </c>
      <c r="DX34" s="17">
        <f t="shared" ca="1" si="85"/>
        <v>0</v>
      </c>
      <c r="DY34" s="17">
        <f t="shared" ca="1" si="85"/>
        <v>0</v>
      </c>
      <c r="DZ34" s="17">
        <f t="shared" ca="1" si="85"/>
        <v>0</v>
      </c>
      <c r="EA34" s="17">
        <f t="shared" ca="1" si="85"/>
        <v>0</v>
      </c>
      <c r="EB34" s="17">
        <f t="shared" ca="1" si="85"/>
        <v>0</v>
      </c>
      <c r="EC34" s="17">
        <f t="shared" ca="1" si="85"/>
        <v>0</v>
      </c>
      <c r="ED34" s="17">
        <f t="shared" ca="1" si="85"/>
        <v>0</v>
      </c>
      <c r="EE34" s="17">
        <f t="shared" ca="1" si="85"/>
        <v>0</v>
      </c>
      <c r="EF34" s="17">
        <f t="shared" ca="1" si="85"/>
        <v>0</v>
      </c>
      <c r="EG34" s="17">
        <f t="shared" ca="1" si="85"/>
        <v>0</v>
      </c>
      <c r="EH34" s="17">
        <f t="shared" ca="1" si="85"/>
        <v>0</v>
      </c>
      <c r="EI34" s="17">
        <f t="shared" ca="1" si="85"/>
        <v>0</v>
      </c>
      <c r="EJ34" s="17">
        <f t="shared" ca="1" si="85"/>
        <v>0</v>
      </c>
      <c r="EK34" s="17">
        <f t="shared" ca="1" si="85"/>
        <v>0</v>
      </c>
      <c r="EL34" s="17">
        <f t="shared" ca="1" si="85"/>
        <v>0</v>
      </c>
      <c r="EM34" s="17">
        <f t="shared" ca="1" si="85"/>
        <v>0</v>
      </c>
      <c r="EN34" s="17">
        <f t="shared" ca="1" si="85"/>
        <v>0</v>
      </c>
      <c r="EO34" s="17">
        <f t="shared" ca="1" si="85"/>
        <v>0</v>
      </c>
      <c r="EP34" s="17">
        <f t="shared" ref="EP34:HA34" ca="1" si="86">-$E$56*(1+$H$55)*$C$65*EO1</f>
        <v>0</v>
      </c>
      <c r="EQ34" s="17">
        <f t="shared" ca="1" si="86"/>
        <v>0</v>
      </c>
      <c r="ER34" s="17">
        <f t="shared" ca="1" si="86"/>
        <v>0</v>
      </c>
      <c r="ES34" s="17">
        <f t="shared" ca="1" si="86"/>
        <v>0</v>
      </c>
      <c r="ET34" s="17">
        <f t="shared" ca="1" si="86"/>
        <v>0</v>
      </c>
      <c r="EU34" s="17">
        <f t="shared" ca="1" si="86"/>
        <v>0</v>
      </c>
      <c r="EV34" s="17">
        <f t="shared" ca="1" si="86"/>
        <v>0</v>
      </c>
      <c r="EW34" s="17">
        <f t="shared" ca="1" si="86"/>
        <v>0</v>
      </c>
      <c r="EX34" s="17">
        <f t="shared" ca="1" si="86"/>
        <v>0</v>
      </c>
      <c r="EY34" s="17">
        <f t="shared" ca="1" si="86"/>
        <v>0</v>
      </c>
      <c r="EZ34" s="17">
        <f t="shared" ca="1" si="86"/>
        <v>0</v>
      </c>
      <c r="FA34" s="17">
        <f t="shared" ca="1" si="86"/>
        <v>0</v>
      </c>
      <c r="FB34" s="17">
        <f t="shared" ca="1" si="86"/>
        <v>0</v>
      </c>
      <c r="FC34" s="17">
        <f t="shared" ca="1" si="86"/>
        <v>0</v>
      </c>
      <c r="FD34" s="17">
        <f t="shared" ca="1" si="86"/>
        <v>0</v>
      </c>
      <c r="FE34" s="17">
        <f t="shared" ca="1" si="86"/>
        <v>0</v>
      </c>
      <c r="FF34" s="17">
        <f t="shared" ca="1" si="86"/>
        <v>0</v>
      </c>
      <c r="FG34" s="17">
        <f t="shared" ca="1" si="86"/>
        <v>0</v>
      </c>
      <c r="FH34" s="17">
        <f t="shared" ca="1" si="86"/>
        <v>0</v>
      </c>
      <c r="FI34" s="17">
        <f t="shared" ca="1" si="86"/>
        <v>0</v>
      </c>
      <c r="FJ34" s="17">
        <f t="shared" ca="1" si="86"/>
        <v>0</v>
      </c>
      <c r="FK34" s="17">
        <f t="shared" ca="1" si="86"/>
        <v>0</v>
      </c>
      <c r="FL34" s="17">
        <f t="shared" ca="1" si="86"/>
        <v>0</v>
      </c>
      <c r="FM34" s="17">
        <f t="shared" ca="1" si="86"/>
        <v>0</v>
      </c>
      <c r="FN34" s="17">
        <f t="shared" ca="1" si="86"/>
        <v>0</v>
      </c>
      <c r="FO34" s="17">
        <f t="shared" ca="1" si="86"/>
        <v>0</v>
      </c>
      <c r="FP34" s="17">
        <f t="shared" ca="1" si="86"/>
        <v>0</v>
      </c>
      <c r="FQ34" s="17">
        <f t="shared" ca="1" si="86"/>
        <v>0</v>
      </c>
      <c r="FR34" s="17">
        <f t="shared" ca="1" si="86"/>
        <v>0</v>
      </c>
      <c r="FS34" s="17">
        <f t="shared" ca="1" si="86"/>
        <v>0</v>
      </c>
      <c r="FT34" s="17">
        <f t="shared" ca="1" si="86"/>
        <v>0</v>
      </c>
      <c r="FU34" s="17">
        <f t="shared" ca="1" si="86"/>
        <v>0</v>
      </c>
      <c r="FV34" s="17">
        <f t="shared" ca="1" si="86"/>
        <v>0</v>
      </c>
      <c r="FW34" s="17">
        <f t="shared" ca="1" si="86"/>
        <v>0</v>
      </c>
      <c r="FX34" s="17">
        <f t="shared" ca="1" si="86"/>
        <v>0</v>
      </c>
      <c r="FY34" s="17">
        <f t="shared" ca="1" si="86"/>
        <v>0</v>
      </c>
      <c r="FZ34" s="17">
        <f t="shared" ca="1" si="86"/>
        <v>0</v>
      </c>
      <c r="GA34" s="17">
        <f t="shared" ca="1" si="86"/>
        <v>0</v>
      </c>
      <c r="GB34" s="17">
        <f t="shared" ca="1" si="86"/>
        <v>0</v>
      </c>
      <c r="GC34" s="17">
        <f t="shared" ca="1" si="86"/>
        <v>0</v>
      </c>
      <c r="GD34" s="17">
        <f t="shared" ca="1" si="86"/>
        <v>0</v>
      </c>
      <c r="GE34" s="17">
        <f t="shared" ca="1" si="86"/>
        <v>0</v>
      </c>
      <c r="GF34" s="17">
        <f t="shared" ca="1" si="86"/>
        <v>0</v>
      </c>
      <c r="GG34" s="17">
        <f t="shared" ca="1" si="86"/>
        <v>0</v>
      </c>
      <c r="GH34" s="17">
        <f t="shared" ca="1" si="86"/>
        <v>0</v>
      </c>
      <c r="GI34" s="17">
        <f t="shared" ca="1" si="86"/>
        <v>0</v>
      </c>
      <c r="GJ34" s="17">
        <f t="shared" ca="1" si="86"/>
        <v>0</v>
      </c>
      <c r="GK34" s="17">
        <f t="shared" ca="1" si="86"/>
        <v>0</v>
      </c>
      <c r="GL34" s="17">
        <f t="shared" ca="1" si="86"/>
        <v>0</v>
      </c>
      <c r="GM34" s="17">
        <f t="shared" ca="1" si="86"/>
        <v>0</v>
      </c>
      <c r="GN34" s="17">
        <f t="shared" ca="1" si="86"/>
        <v>0</v>
      </c>
      <c r="GO34" s="17">
        <f t="shared" ca="1" si="86"/>
        <v>0</v>
      </c>
      <c r="GP34" s="17">
        <f t="shared" ca="1" si="86"/>
        <v>0</v>
      </c>
      <c r="GQ34" s="17">
        <f t="shared" ca="1" si="86"/>
        <v>0</v>
      </c>
      <c r="GR34" s="17">
        <f t="shared" ca="1" si="86"/>
        <v>0</v>
      </c>
      <c r="GS34" s="17">
        <f t="shared" ca="1" si="86"/>
        <v>0</v>
      </c>
      <c r="GT34" s="17">
        <f t="shared" ca="1" si="86"/>
        <v>0</v>
      </c>
      <c r="GU34" s="17">
        <f t="shared" ca="1" si="86"/>
        <v>0</v>
      </c>
      <c r="GV34" s="17">
        <f t="shared" ca="1" si="86"/>
        <v>0</v>
      </c>
      <c r="GW34" s="17">
        <f t="shared" ca="1" si="86"/>
        <v>0</v>
      </c>
      <c r="GX34" s="17">
        <f t="shared" ca="1" si="86"/>
        <v>0</v>
      </c>
      <c r="GY34" s="17">
        <f t="shared" ca="1" si="86"/>
        <v>0</v>
      </c>
      <c r="GZ34" s="17">
        <f t="shared" ca="1" si="86"/>
        <v>0</v>
      </c>
      <c r="HA34" s="17">
        <f t="shared" ca="1" si="86"/>
        <v>0</v>
      </c>
      <c r="HB34" s="17">
        <f t="shared" ref="HB34:JM34" ca="1" si="87">-$E$56*(1+$H$55)*$C$65*HA1</f>
        <v>0</v>
      </c>
      <c r="HC34" s="17">
        <f t="shared" ca="1" si="87"/>
        <v>0</v>
      </c>
      <c r="HD34" s="17">
        <f t="shared" ca="1" si="87"/>
        <v>0</v>
      </c>
      <c r="HE34" s="17">
        <f t="shared" ca="1" si="87"/>
        <v>0</v>
      </c>
      <c r="HF34" s="17">
        <f t="shared" ca="1" si="87"/>
        <v>0</v>
      </c>
      <c r="HG34" s="17">
        <f t="shared" ca="1" si="87"/>
        <v>0</v>
      </c>
      <c r="HH34" s="17">
        <f t="shared" ca="1" si="87"/>
        <v>0</v>
      </c>
      <c r="HI34" s="17">
        <f t="shared" ca="1" si="87"/>
        <v>0</v>
      </c>
      <c r="HJ34" s="17">
        <f t="shared" ca="1" si="87"/>
        <v>0</v>
      </c>
      <c r="HK34" s="17">
        <f t="shared" ca="1" si="87"/>
        <v>0</v>
      </c>
      <c r="HL34" s="17">
        <f t="shared" ca="1" si="87"/>
        <v>0</v>
      </c>
      <c r="HM34" s="17">
        <f t="shared" ca="1" si="87"/>
        <v>0</v>
      </c>
      <c r="HN34" s="17">
        <f t="shared" ca="1" si="87"/>
        <v>0</v>
      </c>
      <c r="HO34" s="17">
        <f t="shared" ca="1" si="87"/>
        <v>0</v>
      </c>
      <c r="HP34" s="17">
        <f t="shared" ca="1" si="87"/>
        <v>0</v>
      </c>
      <c r="HQ34" s="17">
        <f t="shared" ca="1" si="87"/>
        <v>0</v>
      </c>
      <c r="HR34" s="17">
        <f t="shared" ca="1" si="87"/>
        <v>0</v>
      </c>
      <c r="HS34" s="17">
        <f t="shared" ca="1" si="87"/>
        <v>0</v>
      </c>
      <c r="HT34" s="17">
        <f t="shared" ca="1" si="87"/>
        <v>0</v>
      </c>
      <c r="HU34" s="17">
        <f t="shared" ca="1" si="87"/>
        <v>0</v>
      </c>
      <c r="HV34" s="17">
        <f t="shared" ca="1" si="87"/>
        <v>0</v>
      </c>
      <c r="HW34" s="17">
        <f t="shared" ca="1" si="87"/>
        <v>0</v>
      </c>
      <c r="HX34" s="17">
        <f t="shared" ca="1" si="87"/>
        <v>0</v>
      </c>
      <c r="HY34" s="17">
        <f t="shared" ca="1" si="87"/>
        <v>0</v>
      </c>
      <c r="HZ34" s="17">
        <f t="shared" ca="1" si="87"/>
        <v>0</v>
      </c>
      <c r="IA34" s="17">
        <f t="shared" ca="1" si="87"/>
        <v>0</v>
      </c>
      <c r="IB34" s="17">
        <f t="shared" ca="1" si="87"/>
        <v>0</v>
      </c>
      <c r="IC34" s="17">
        <f t="shared" ca="1" si="87"/>
        <v>0</v>
      </c>
      <c r="ID34" s="17">
        <f t="shared" ca="1" si="87"/>
        <v>0</v>
      </c>
      <c r="IE34" s="17">
        <f t="shared" ca="1" si="87"/>
        <v>0</v>
      </c>
      <c r="IF34" s="17">
        <f t="shared" ca="1" si="87"/>
        <v>0</v>
      </c>
      <c r="IG34" s="17">
        <f t="shared" ca="1" si="87"/>
        <v>0</v>
      </c>
      <c r="IH34" s="17">
        <f t="shared" ca="1" si="87"/>
        <v>0</v>
      </c>
      <c r="II34" s="17">
        <f t="shared" ca="1" si="87"/>
        <v>0</v>
      </c>
      <c r="IJ34" s="17">
        <f t="shared" ca="1" si="87"/>
        <v>0</v>
      </c>
      <c r="IK34" s="17">
        <f t="shared" ca="1" si="87"/>
        <v>0</v>
      </c>
      <c r="IL34" s="17">
        <f t="shared" ca="1" si="87"/>
        <v>0</v>
      </c>
      <c r="IM34" s="17">
        <f t="shared" ca="1" si="87"/>
        <v>0</v>
      </c>
      <c r="IN34" s="17">
        <f t="shared" ca="1" si="87"/>
        <v>0</v>
      </c>
      <c r="IO34" s="17">
        <f t="shared" ca="1" si="87"/>
        <v>0</v>
      </c>
      <c r="IP34" s="17">
        <f t="shared" ca="1" si="87"/>
        <v>0</v>
      </c>
      <c r="IQ34" s="17">
        <f t="shared" ca="1" si="87"/>
        <v>0</v>
      </c>
      <c r="IR34" s="17">
        <f t="shared" ca="1" si="87"/>
        <v>0</v>
      </c>
      <c r="IS34" s="17">
        <f t="shared" ca="1" si="87"/>
        <v>0</v>
      </c>
      <c r="IT34" s="17">
        <f t="shared" ca="1" si="87"/>
        <v>0</v>
      </c>
      <c r="IU34" s="17">
        <f t="shared" ca="1" si="87"/>
        <v>0</v>
      </c>
      <c r="IV34" s="17">
        <f t="shared" ca="1" si="87"/>
        <v>0</v>
      </c>
      <c r="IW34" s="17">
        <f t="shared" ca="1" si="87"/>
        <v>0</v>
      </c>
      <c r="IX34" s="17">
        <f t="shared" ca="1" si="87"/>
        <v>0</v>
      </c>
      <c r="IY34" s="17">
        <f t="shared" ca="1" si="87"/>
        <v>0</v>
      </c>
      <c r="IZ34" s="17">
        <f t="shared" ca="1" si="87"/>
        <v>0</v>
      </c>
      <c r="JA34" s="17">
        <f t="shared" ca="1" si="87"/>
        <v>0</v>
      </c>
      <c r="JB34" s="17">
        <f t="shared" ca="1" si="87"/>
        <v>0</v>
      </c>
      <c r="JC34" s="17">
        <f t="shared" ca="1" si="87"/>
        <v>0</v>
      </c>
      <c r="JD34" s="17">
        <f t="shared" ca="1" si="87"/>
        <v>0</v>
      </c>
      <c r="JE34" s="17">
        <f t="shared" ca="1" si="87"/>
        <v>0</v>
      </c>
      <c r="JF34" s="17">
        <f t="shared" ca="1" si="87"/>
        <v>0</v>
      </c>
      <c r="JG34" s="17">
        <f t="shared" ca="1" si="87"/>
        <v>0</v>
      </c>
      <c r="JH34" s="17">
        <f t="shared" ca="1" si="87"/>
        <v>0</v>
      </c>
      <c r="JI34" s="17">
        <f t="shared" ca="1" si="87"/>
        <v>0</v>
      </c>
      <c r="JJ34" s="17">
        <f t="shared" ca="1" si="87"/>
        <v>0</v>
      </c>
      <c r="JK34" s="17">
        <f t="shared" ca="1" si="87"/>
        <v>0</v>
      </c>
      <c r="JL34" s="17">
        <f t="shared" ca="1" si="87"/>
        <v>0</v>
      </c>
      <c r="JM34" s="17">
        <f t="shared" ca="1" si="87"/>
        <v>0</v>
      </c>
      <c r="JN34" s="17">
        <f t="shared" ref="JN34:LY34" ca="1" si="88">-$E$56*(1+$H$55)*$C$65*JM1</f>
        <v>0</v>
      </c>
      <c r="JO34" s="17">
        <f t="shared" ca="1" si="88"/>
        <v>0</v>
      </c>
      <c r="JP34" s="17">
        <f t="shared" ca="1" si="88"/>
        <v>0</v>
      </c>
      <c r="JQ34" s="17">
        <f t="shared" ca="1" si="88"/>
        <v>0</v>
      </c>
      <c r="JR34" s="17">
        <f t="shared" ca="1" si="88"/>
        <v>0</v>
      </c>
      <c r="JS34" s="17">
        <f t="shared" ca="1" si="88"/>
        <v>0</v>
      </c>
      <c r="JT34" s="17">
        <f t="shared" ca="1" si="88"/>
        <v>0</v>
      </c>
      <c r="JU34" s="17">
        <f t="shared" ca="1" si="88"/>
        <v>0</v>
      </c>
      <c r="JV34" s="17">
        <f t="shared" ca="1" si="88"/>
        <v>0</v>
      </c>
      <c r="JW34" s="17">
        <f t="shared" ca="1" si="88"/>
        <v>0</v>
      </c>
      <c r="JX34" s="17">
        <f t="shared" ca="1" si="88"/>
        <v>0</v>
      </c>
      <c r="JY34" s="17">
        <f t="shared" ca="1" si="88"/>
        <v>0</v>
      </c>
      <c r="JZ34" s="17">
        <f t="shared" ca="1" si="88"/>
        <v>0</v>
      </c>
      <c r="KA34" s="17">
        <f t="shared" ca="1" si="88"/>
        <v>0</v>
      </c>
      <c r="KB34" s="17">
        <f t="shared" ca="1" si="88"/>
        <v>0</v>
      </c>
      <c r="KC34" s="17">
        <f t="shared" ca="1" si="88"/>
        <v>0</v>
      </c>
      <c r="KD34" s="17">
        <f t="shared" ca="1" si="88"/>
        <v>0</v>
      </c>
      <c r="KE34" s="17">
        <f t="shared" ca="1" si="88"/>
        <v>0</v>
      </c>
      <c r="KF34" s="17">
        <f t="shared" ca="1" si="88"/>
        <v>0</v>
      </c>
      <c r="KG34" s="17">
        <f t="shared" ca="1" si="88"/>
        <v>0</v>
      </c>
      <c r="KH34" s="17">
        <f t="shared" ca="1" si="88"/>
        <v>0</v>
      </c>
      <c r="KI34" s="17">
        <f t="shared" ca="1" si="88"/>
        <v>0</v>
      </c>
      <c r="KJ34" s="17">
        <f t="shared" ca="1" si="88"/>
        <v>0</v>
      </c>
      <c r="KK34" s="17">
        <f t="shared" ca="1" si="88"/>
        <v>0</v>
      </c>
      <c r="KL34" s="17">
        <f t="shared" ca="1" si="88"/>
        <v>0</v>
      </c>
      <c r="KM34" s="17">
        <f t="shared" ca="1" si="88"/>
        <v>0</v>
      </c>
      <c r="KN34" s="17">
        <f t="shared" ca="1" si="88"/>
        <v>0</v>
      </c>
      <c r="KO34" s="17">
        <f t="shared" ca="1" si="88"/>
        <v>0</v>
      </c>
      <c r="KP34" s="17">
        <f t="shared" ca="1" si="88"/>
        <v>0</v>
      </c>
      <c r="KQ34" s="17">
        <f t="shared" ca="1" si="88"/>
        <v>0</v>
      </c>
      <c r="KR34" s="17">
        <f t="shared" ca="1" si="88"/>
        <v>0</v>
      </c>
      <c r="KS34" s="17">
        <f t="shared" ca="1" si="88"/>
        <v>0</v>
      </c>
      <c r="KT34" s="17">
        <f t="shared" ca="1" si="88"/>
        <v>0</v>
      </c>
      <c r="KU34" s="17">
        <f t="shared" ca="1" si="88"/>
        <v>0</v>
      </c>
      <c r="KV34" s="17">
        <f t="shared" ca="1" si="88"/>
        <v>0</v>
      </c>
      <c r="KW34" s="17">
        <f t="shared" ca="1" si="88"/>
        <v>0</v>
      </c>
      <c r="KX34" s="17">
        <f t="shared" ca="1" si="88"/>
        <v>0</v>
      </c>
      <c r="KY34" s="17">
        <f t="shared" ca="1" si="88"/>
        <v>0</v>
      </c>
      <c r="KZ34" s="17">
        <f t="shared" ca="1" si="88"/>
        <v>0</v>
      </c>
      <c r="LA34" s="17">
        <f t="shared" ca="1" si="88"/>
        <v>0</v>
      </c>
      <c r="LB34" s="17">
        <f t="shared" ca="1" si="88"/>
        <v>0</v>
      </c>
      <c r="LC34" s="17">
        <f t="shared" ca="1" si="88"/>
        <v>0</v>
      </c>
      <c r="LD34" s="17">
        <f t="shared" ca="1" si="88"/>
        <v>0</v>
      </c>
      <c r="LE34" s="17">
        <f t="shared" ca="1" si="88"/>
        <v>0</v>
      </c>
      <c r="LF34" s="17">
        <f t="shared" ca="1" si="88"/>
        <v>0</v>
      </c>
      <c r="LG34" s="17">
        <f t="shared" ca="1" si="88"/>
        <v>0</v>
      </c>
      <c r="LH34" s="17">
        <f t="shared" ca="1" si="88"/>
        <v>0</v>
      </c>
      <c r="LI34" s="17">
        <f t="shared" ca="1" si="88"/>
        <v>0</v>
      </c>
      <c r="LJ34" s="17">
        <f t="shared" ca="1" si="88"/>
        <v>0</v>
      </c>
      <c r="LK34" s="17">
        <f t="shared" ca="1" si="88"/>
        <v>0</v>
      </c>
      <c r="LL34" s="17">
        <f t="shared" ca="1" si="88"/>
        <v>0</v>
      </c>
      <c r="LM34" s="17">
        <f t="shared" ca="1" si="88"/>
        <v>0</v>
      </c>
      <c r="LN34" s="17">
        <f t="shared" ca="1" si="88"/>
        <v>0</v>
      </c>
      <c r="LO34" s="17">
        <f t="shared" ca="1" si="88"/>
        <v>0</v>
      </c>
      <c r="LP34" s="17">
        <f t="shared" ca="1" si="88"/>
        <v>0</v>
      </c>
      <c r="LQ34" s="17">
        <f t="shared" ca="1" si="88"/>
        <v>0</v>
      </c>
      <c r="LR34" s="17">
        <f t="shared" ca="1" si="88"/>
        <v>0</v>
      </c>
      <c r="LS34" s="17">
        <f t="shared" ca="1" si="88"/>
        <v>0</v>
      </c>
      <c r="LT34" s="17">
        <f t="shared" ca="1" si="88"/>
        <v>0</v>
      </c>
      <c r="LU34" s="17">
        <f t="shared" ca="1" si="88"/>
        <v>0</v>
      </c>
      <c r="LV34" s="17">
        <f t="shared" ca="1" si="88"/>
        <v>0</v>
      </c>
      <c r="LW34" s="17">
        <f t="shared" ca="1" si="88"/>
        <v>0</v>
      </c>
      <c r="LX34" s="17">
        <f t="shared" ca="1" si="88"/>
        <v>0</v>
      </c>
      <c r="LY34" s="17">
        <f t="shared" ca="1" si="88"/>
        <v>0</v>
      </c>
      <c r="LZ34" s="17">
        <f t="shared" ref="LZ34:OK34" ca="1" si="89">-$E$56*(1+$H$55)*$C$65*LY1</f>
        <v>0</v>
      </c>
      <c r="MA34" s="17">
        <f t="shared" ca="1" si="89"/>
        <v>0</v>
      </c>
      <c r="MB34" s="17">
        <f t="shared" ca="1" si="89"/>
        <v>0</v>
      </c>
      <c r="MC34" s="17">
        <f t="shared" ca="1" si="89"/>
        <v>0</v>
      </c>
      <c r="MD34" s="17">
        <f t="shared" ca="1" si="89"/>
        <v>0</v>
      </c>
      <c r="ME34" s="17">
        <f t="shared" ca="1" si="89"/>
        <v>0</v>
      </c>
      <c r="MF34" s="17">
        <f t="shared" ca="1" si="89"/>
        <v>0</v>
      </c>
      <c r="MG34" s="17">
        <f t="shared" ca="1" si="89"/>
        <v>0</v>
      </c>
      <c r="MH34" s="17">
        <f t="shared" ca="1" si="89"/>
        <v>0</v>
      </c>
      <c r="MI34" s="17">
        <f t="shared" ca="1" si="89"/>
        <v>0</v>
      </c>
      <c r="MJ34" s="17">
        <f t="shared" ca="1" si="89"/>
        <v>0</v>
      </c>
      <c r="MK34" s="17">
        <f t="shared" ca="1" si="89"/>
        <v>0</v>
      </c>
      <c r="ML34" s="17">
        <f t="shared" ca="1" si="89"/>
        <v>0</v>
      </c>
      <c r="MM34" s="17">
        <f t="shared" ca="1" si="89"/>
        <v>0</v>
      </c>
      <c r="MN34" s="17">
        <f t="shared" ca="1" si="89"/>
        <v>0</v>
      </c>
      <c r="MO34" s="17">
        <f t="shared" ca="1" si="89"/>
        <v>0</v>
      </c>
      <c r="MP34" s="17">
        <f t="shared" ca="1" si="89"/>
        <v>0</v>
      </c>
      <c r="MQ34" s="17">
        <f t="shared" ca="1" si="89"/>
        <v>0</v>
      </c>
      <c r="MR34" s="17">
        <f t="shared" ca="1" si="89"/>
        <v>0</v>
      </c>
      <c r="MS34" s="17">
        <f t="shared" ca="1" si="89"/>
        <v>0</v>
      </c>
      <c r="MT34" s="17">
        <f t="shared" ca="1" si="89"/>
        <v>0</v>
      </c>
      <c r="MU34" s="17">
        <f t="shared" ca="1" si="89"/>
        <v>0</v>
      </c>
      <c r="MV34" s="17">
        <f t="shared" ca="1" si="89"/>
        <v>0</v>
      </c>
      <c r="MW34" s="17">
        <f t="shared" ca="1" si="89"/>
        <v>0</v>
      </c>
      <c r="MX34" s="17">
        <f t="shared" ca="1" si="89"/>
        <v>0</v>
      </c>
      <c r="MY34" s="17">
        <f t="shared" ca="1" si="89"/>
        <v>0</v>
      </c>
      <c r="MZ34" s="17">
        <f t="shared" ca="1" si="89"/>
        <v>0</v>
      </c>
      <c r="NA34" s="17">
        <f t="shared" ca="1" si="89"/>
        <v>0</v>
      </c>
      <c r="NB34" s="17">
        <f t="shared" ca="1" si="89"/>
        <v>0</v>
      </c>
      <c r="NC34" s="17">
        <f t="shared" ca="1" si="89"/>
        <v>0</v>
      </c>
      <c r="ND34" s="17">
        <f t="shared" ca="1" si="89"/>
        <v>0</v>
      </c>
      <c r="NE34" s="17">
        <f t="shared" ca="1" si="89"/>
        <v>0</v>
      </c>
      <c r="NF34" s="17">
        <f t="shared" ca="1" si="89"/>
        <v>0</v>
      </c>
      <c r="NG34" s="17">
        <f t="shared" ca="1" si="89"/>
        <v>0</v>
      </c>
      <c r="NH34" s="17">
        <f t="shared" ca="1" si="89"/>
        <v>0</v>
      </c>
      <c r="NI34" s="17">
        <f t="shared" ca="1" si="89"/>
        <v>0</v>
      </c>
      <c r="NJ34" s="17">
        <f t="shared" ca="1" si="89"/>
        <v>0</v>
      </c>
      <c r="NK34" s="17">
        <f t="shared" ca="1" si="89"/>
        <v>0</v>
      </c>
      <c r="NL34" s="17">
        <f t="shared" ca="1" si="89"/>
        <v>0</v>
      </c>
      <c r="NM34" s="17">
        <f t="shared" ca="1" si="89"/>
        <v>0</v>
      </c>
      <c r="NN34" s="17">
        <f t="shared" ca="1" si="89"/>
        <v>0</v>
      </c>
      <c r="NO34" s="17">
        <f t="shared" ca="1" si="89"/>
        <v>0</v>
      </c>
      <c r="NP34" s="17">
        <f t="shared" ca="1" si="89"/>
        <v>0</v>
      </c>
      <c r="NQ34" s="17">
        <f t="shared" ca="1" si="89"/>
        <v>0</v>
      </c>
      <c r="NR34" s="17">
        <f t="shared" ca="1" si="89"/>
        <v>0</v>
      </c>
      <c r="NS34" s="17">
        <f t="shared" ca="1" si="89"/>
        <v>0</v>
      </c>
      <c r="NT34" s="17">
        <f t="shared" ca="1" si="89"/>
        <v>0</v>
      </c>
      <c r="NU34" s="17">
        <f t="shared" ca="1" si="89"/>
        <v>0</v>
      </c>
      <c r="NV34" s="17">
        <f t="shared" ca="1" si="89"/>
        <v>0</v>
      </c>
      <c r="NW34" s="17">
        <f t="shared" ca="1" si="89"/>
        <v>0</v>
      </c>
      <c r="NX34" s="17">
        <f t="shared" ca="1" si="89"/>
        <v>0</v>
      </c>
      <c r="NY34" s="17">
        <f t="shared" ca="1" si="89"/>
        <v>0</v>
      </c>
      <c r="NZ34" s="17">
        <f t="shared" ca="1" si="89"/>
        <v>0</v>
      </c>
      <c r="OA34" s="17">
        <f t="shared" ca="1" si="89"/>
        <v>0</v>
      </c>
      <c r="OB34" s="17">
        <f t="shared" ca="1" si="89"/>
        <v>0</v>
      </c>
      <c r="OC34" s="17">
        <f t="shared" ca="1" si="89"/>
        <v>0</v>
      </c>
      <c r="OD34" s="17">
        <f t="shared" ca="1" si="89"/>
        <v>0</v>
      </c>
      <c r="OE34" s="17">
        <f t="shared" ca="1" si="89"/>
        <v>0</v>
      </c>
      <c r="OF34" s="17">
        <f t="shared" ca="1" si="89"/>
        <v>0</v>
      </c>
      <c r="OG34" s="17">
        <f t="shared" ca="1" si="89"/>
        <v>0</v>
      </c>
      <c r="OH34" s="17">
        <f t="shared" ca="1" si="89"/>
        <v>0</v>
      </c>
      <c r="OI34" s="17">
        <f t="shared" ca="1" si="89"/>
        <v>0</v>
      </c>
      <c r="OJ34" s="17">
        <f t="shared" ca="1" si="89"/>
        <v>0</v>
      </c>
      <c r="OK34" s="17">
        <f t="shared" ca="1" si="89"/>
        <v>0</v>
      </c>
      <c r="OL34" s="17">
        <f t="shared" ref="OL34:OQ34" ca="1" si="90">-$E$56*(1+$H$55)*$C$65*OK1</f>
        <v>0</v>
      </c>
      <c r="OM34" s="17">
        <f t="shared" ca="1" si="90"/>
        <v>0</v>
      </c>
      <c r="ON34" s="17">
        <f t="shared" ca="1" si="90"/>
        <v>0</v>
      </c>
      <c r="OO34" s="17">
        <f t="shared" ca="1" si="90"/>
        <v>0</v>
      </c>
      <c r="OP34" s="17">
        <f t="shared" ca="1" si="90"/>
        <v>0</v>
      </c>
      <c r="OQ34" s="17">
        <f t="shared" ca="1" si="90"/>
        <v>0</v>
      </c>
      <c r="OT34" s="17">
        <f t="shared" ca="1" si="82"/>
        <v>0</v>
      </c>
      <c r="OU34" s="17">
        <f t="shared" ca="1" si="83"/>
        <v>0</v>
      </c>
      <c r="OV34" s="17">
        <f t="shared" ca="1" si="83"/>
        <v>0</v>
      </c>
      <c r="OW34" s="17">
        <f t="shared" ca="1" si="83"/>
        <v>0</v>
      </c>
      <c r="OX34" s="17">
        <f t="shared" ca="1" si="83"/>
        <v>0</v>
      </c>
      <c r="OY34" s="17">
        <f t="shared" ca="1" si="83"/>
        <v>0</v>
      </c>
      <c r="OZ34" s="17">
        <f t="shared" ca="1" si="83"/>
        <v>0</v>
      </c>
      <c r="PA34" s="17">
        <f t="shared" ca="1" si="83"/>
        <v>0</v>
      </c>
      <c r="PB34" s="17">
        <f t="shared" ca="1" si="83"/>
        <v>0</v>
      </c>
      <c r="PC34" s="17">
        <f t="shared" ca="1" si="83"/>
        <v>0</v>
      </c>
      <c r="PD34" s="17">
        <f t="shared" ca="1" si="83"/>
        <v>0</v>
      </c>
      <c r="PE34" s="17">
        <f t="shared" ca="1" si="83"/>
        <v>0</v>
      </c>
      <c r="PF34" s="17">
        <f t="shared" ca="1" si="83"/>
        <v>0</v>
      </c>
      <c r="PG34" s="17">
        <f t="shared" ca="1" si="83"/>
        <v>0</v>
      </c>
      <c r="PH34" s="17">
        <f t="shared" ca="1" si="83"/>
        <v>0</v>
      </c>
      <c r="PI34" s="17">
        <f t="shared" ca="1" si="83"/>
        <v>0</v>
      </c>
      <c r="PJ34" s="17">
        <f t="shared" ca="1" si="83"/>
        <v>0</v>
      </c>
      <c r="PK34" s="17">
        <f t="shared" ca="1" si="83"/>
        <v>0</v>
      </c>
      <c r="PL34" s="17">
        <f t="shared" ca="1" si="83"/>
        <v>0</v>
      </c>
      <c r="PM34" s="17">
        <f t="shared" ca="1" si="83"/>
        <v>0</v>
      </c>
      <c r="PN34" s="17">
        <f t="shared" ca="1" si="83"/>
        <v>0</v>
      </c>
      <c r="PO34" s="17">
        <f t="shared" ca="1" si="83"/>
        <v>0</v>
      </c>
      <c r="PP34" s="17">
        <f t="shared" ca="1" si="83"/>
        <v>0</v>
      </c>
      <c r="PQ34" s="17">
        <f t="shared" ca="1" si="83"/>
        <v>0</v>
      </c>
      <c r="PR34" s="17">
        <f t="shared" ca="1" si="83"/>
        <v>0</v>
      </c>
      <c r="PS34" s="17">
        <f t="shared" ca="1" si="83"/>
        <v>0</v>
      </c>
      <c r="PT34" s="17">
        <f t="shared" ca="1" si="83"/>
        <v>0</v>
      </c>
      <c r="PU34" s="17">
        <f t="shared" ca="1" si="83"/>
        <v>0</v>
      </c>
      <c r="PV34" s="17">
        <f t="shared" ca="1" si="83"/>
        <v>0</v>
      </c>
      <c r="PW34" s="17">
        <f t="shared" ca="1" si="83"/>
        <v>0</v>
      </c>
      <c r="PX34" s="17">
        <f t="shared" ca="1" si="83"/>
        <v>0</v>
      </c>
      <c r="PY34" s="17">
        <f t="shared" ca="1" si="83"/>
        <v>0</v>
      </c>
      <c r="PZ34" s="17">
        <f t="shared" ca="1" si="83"/>
        <v>0</v>
      </c>
      <c r="QA34" s="17">
        <f t="shared" ca="1" si="83"/>
        <v>0</v>
      </c>
    </row>
    <row r="35" spans="2:660" ht="16.5" thickTop="1" x14ac:dyDescent="0.3">
      <c r="B35"/>
      <c r="C35"/>
      <c r="D35"/>
      <c r="H35" s="122"/>
      <c r="I35" s="98" t="s">
        <v>115</v>
      </c>
      <c r="J35" s="99"/>
      <c r="L35" s="14"/>
    </row>
    <row r="36" spans="2:660" x14ac:dyDescent="0.3">
      <c r="B36"/>
      <c r="C36"/>
      <c r="D36"/>
      <c r="H36" s="122"/>
      <c r="I36" s="96" t="s">
        <v>71</v>
      </c>
      <c r="J36" s="100">
        <f>VLOOKUP(H17,B69:C75,2,0)</f>
        <v>6.5000000000000002E-2</v>
      </c>
      <c r="K36" s="18"/>
      <c r="L36" s="42" t="s">
        <v>40</v>
      </c>
      <c r="O36" s="53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48"/>
      <c r="JG36" s="48"/>
      <c r="JH36" s="48"/>
      <c r="JI36" s="48"/>
      <c r="JJ36" s="48"/>
      <c r="JK36" s="48"/>
      <c r="JL36" s="48"/>
      <c r="JM36" s="48"/>
      <c r="JN36" s="48"/>
      <c r="JO36" s="48"/>
      <c r="JP36" s="48"/>
      <c r="JQ36" s="48"/>
      <c r="JR36" s="48"/>
      <c r="JS36" s="48"/>
      <c r="JT36" s="48"/>
      <c r="JU36" s="48"/>
      <c r="JV36" s="48"/>
      <c r="JW36" s="48"/>
      <c r="JX36" s="48"/>
      <c r="JY36" s="48"/>
      <c r="JZ36" s="48"/>
      <c r="KA36" s="48"/>
      <c r="KB36" s="48"/>
      <c r="KC36" s="48"/>
      <c r="KD36" s="48"/>
      <c r="KE36" s="48"/>
      <c r="KF36" s="48"/>
      <c r="KG36" s="48"/>
      <c r="KH36" s="48"/>
      <c r="KI36" s="48"/>
      <c r="KJ36" s="48"/>
      <c r="KK36" s="48"/>
      <c r="KL36" s="48"/>
      <c r="KM36" s="48"/>
      <c r="KN36" s="48"/>
      <c r="KO36" s="48"/>
      <c r="KP36" s="48"/>
      <c r="KQ36" s="48"/>
      <c r="KR36" s="48"/>
      <c r="KS36" s="48"/>
      <c r="KT36" s="48"/>
      <c r="KU36" s="48"/>
      <c r="KV36" s="48"/>
      <c r="KW36" s="48"/>
      <c r="KX36" s="48"/>
      <c r="KY36" s="48"/>
      <c r="KZ36" s="48"/>
      <c r="LA36" s="48"/>
      <c r="LB36" s="48"/>
      <c r="LC36" s="48"/>
      <c r="LD36" s="48"/>
      <c r="LE36" s="48"/>
      <c r="LF36" s="48"/>
      <c r="LG36" s="48"/>
      <c r="LH36" s="48"/>
      <c r="LI36" s="48"/>
      <c r="LJ36" s="48"/>
      <c r="LK36" s="48"/>
      <c r="LL36" s="48"/>
      <c r="LM36" s="48"/>
      <c r="LN36" s="48"/>
      <c r="LO36" s="48"/>
      <c r="LP36" s="48"/>
      <c r="LQ36" s="48"/>
      <c r="LR36" s="48"/>
      <c r="LS36" s="48"/>
      <c r="LT36" s="48"/>
      <c r="LU36" s="48"/>
      <c r="LV36" s="48"/>
      <c r="LW36" s="48"/>
      <c r="LX36" s="48"/>
      <c r="LY36" s="48"/>
      <c r="LZ36" s="48"/>
      <c r="MA36" s="48"/>
      <c r="MB36" s="48"/>
      <c r="MC36" s="48"/>
      <c r="MD36" s="48"/>
      <c r="ME36" s="48"/>
      <c r="MF36" s="48"/>
      <c r="MG36" s="48"/>
      <c r="MH36" s="48"/>
      <c r="MI36" s="48"/>
      <c r="MJ36" s="48"/>
      <c r="MK36" s="48"/>
      <c r="ML36" s="48"/>
      <c r="MM36" s="48"/>
      <c r="MN36" s="48"/>
      <c r="MO36" s="48"/>
      <c r="MP36" s="48"/>
      <c r="MQ36" s="48"/>
      <c r="MR36" s="48"/>
      <c r="MS36" s="48"/>
      <c r="MT36" s="48"/>
      <c r="MU36" s="48"/>
      <c r="MV36" s="48"/>
      <c r="MW36" s="48"/>
      <c r="MX36" s="48"/>
      <c r="MY36" s="48"/>
      <c r="MZ36" s="48"/>
      <c r="NA36" s="48"/>
      <c r="NB36" s="48"/>
      <c r="NC36" s="48"/>
      <c r="ND36" s="48"/>
      <c r="NE36" s="48"/>
      <c r="NF36" s="48"/>
      <c r="NG36" s="48"/>
      <c r="NH36" s="48"/>
      <c r="NI36" s="48"/>
      <c r="NJ36" s="48"/>
      <c r="NK36" s="48"/>
      <c r="NL36" s="48"/>
      <c r="NM36" s="48"/>
      <c r="NN36" s="48"/>
      <c r="NO36" s="48"/>
      <c r="NP36" s="48"/>
      <c r="NQ36" s="48"/>
      <c r="NR36" s="48"/>
      <c r="NS36" s="48"/>
      <c r="NT36" s="48"/>
      <c r="NU36" s="48"/>
      <c r="NV36" s="48"/>
      <c r="NW36" s="48"/>
      <c r="NX36" s="48"/>
      <c r="NY36" s="48"/>
      <c r="NZ36" s="48"/>
      <c r="OA36" s="48"/>
      <c r="OB36" s="48"/>
      <c r="OC36" s="48"/>
      <c r="OD36" s="48"/>
      <c r="OE36" s="48"/>
      <c r="OF36" s="48"/>
      <c r="OG36" s="48"/>
      <c r="OH36" s="48"/>
      <c r="OI36" s="48"/>
      <c r="OJ36" s="48"/>
      <c r="OK36" s="48"/>
      <c r="OL36" s="48"/>
      <c r="OM36" s="48"/>
      <c r="ON36" s="48"/>
      <c r="OO36" s="48"/>
      <c r="OP36" s="48"/>
      <c r="OQ36" s="48"/>
      <c r="OT36" s="17"/>
      <c r="OU36" s="17"/>
      <c r="OV36" s="17"/>
      <c r="OW36" s="17"/>
      <c r="OX36" s="17"/>
      <c r="OY36" s="17"/>
      <c r="OZ36" s="17"/>
      <c r="PA36" s="17"/>
      <c r="PB36" s="17"/>
      <c r="PC36" s="17"/>
      <c r="PD36" s="17"/>
      <c r="PE36" s="17"/>
      <c r="PF36" s="17"/>
      <c r="PG36" s="17"/>
      <c r="PH36" s="17"/>
      <c r="PI36" s="17"/>
      <c r="PJ36" s="17"/>
      <c r="PK36" s="17"/>
      <c r="PL36" s="17"/>
      <c r="PM36" s="17"/>
      <c r="PN36" s="17"/>
      <c r="PO36" s="17"/>
      <c r="PP36" s="17"/>
      <c r="PQ36" s="17"/>
      <c r="PR36" s="17"/>
      <c r="PS36" s="17"/>
      <c r="PT36" s="17"/>
      <c r="PU36" s="17"/>
      <c r="PV36" s="17"/>
      <c r="PW36" s="17"/>
      <c r="PX36" s="17"/>
      <c r="PY36" s="17"/>
      <c r="PZ36" s="17"/>
      <c r="QA36" s="17"/>
    </row>
    <row r="37" spans="2:660" ht="16.5" thickBot="1" x14ac:dyDescent="0.35">
      <c r="B37"/>
      <c r="C37"/>
      <c r="D37"/>
      <c r="H37" s="122"/>
      <c r="I37" s="97" t="s">
        <v>59</v>
      </c>
      <c r="J37" s="101">
        <f ca="1">+XNPV(J36,Q41:OQ41,Q12:OQ12)</f>
        <v>552649.12008396524</v>
      </c>
      <c r="K37" s="18"/>
      <c r="M37" s="1" t="s">
        <v>116</v>
      </c>
      <c r="O37" s="54">
        <f ca="1">SUM(Q37:OQ37)</f>
        <v>1000000</v>
      </c>
      <c r="Q37" s="17">
        <f t="shared" ref="Q37:CB37" ca="1" si="91">+IF($C$66="No",$C$65,$C$66)*Q2</f>
        <v>0</v>
      </c>
      <c r="R37" s="17">
        <f t="shared" ca="1" si="91"/>
        <v>0</v>
      </c>
      <c r="S37" s="17">
        <f t="shared" ca="1" si="91"/>
        <v>0</v>
      </c>
      <c r="T37" s="17">
        <f t="shared" ca="1" si="91"/>
        <v>0</v>
      </c>
      <c r="U37" s="17">
        <f t="shared" ca="1" si="91"/>
        <v>0</v>
      </c>
      <c r="V37" s="17">
        <f t="shared" ca="1" si="91"/>
        <v>0</v>
      </c>
      <c r="W37" s="17">
        <f t="shared" ca="1" si="91"/>
        <v>0</v>
      </c>
      <c r="X37" s="17">
        <f t="shared" ca="1" si="91"/>
        <v>0</v>
      </c>
      <c r="Y37" s="17">
        <f t="shared" ca="1" si="91"/>
        <v>0</v>
      </c>
      <c r="Z37" s="17">
        <f t="shared" ca="1" si="91"/>
        <v>0</v>
      </c>
      <c r="AA37" s="17">
        <f t="shared" ca="1" si="91"/>
        <v>0</v>
      </c>
      <c r="AB37" s="17">
        <f t="shared" ca="1" si="91"/>
        <v>0</v>
      </c>
      <c r="AC37" s="17">
        <f t="shared" ca="1" si="91"/>
        <v>0</v>
      </c>
      <c r="AD37" s="17">
        <f t="shared" ca="1" si="91"/>
        <v>0</v>
      </c>
      <c r="AE37" s="17">
        <f t="shared" ca="1" si="91"/>
        <v>0</v>
      </c>
      <c r="AF37" s="17">
        <f t="shared" ca="1" si="91"/>
        <v>0</v>
      </c>
      <c r="AG37" s="17">
        <f t="shared" ca="1" si="91"/>
        <v>0</v>
      </c>
      <c r="AH37" s="17">
        <f t="shared" ca="1" si="91"/>
        <v>0</v>
      </c>
      <c r="AI37" s="17">
        <f t="shared" ca="1" si="91"/>
        <v>0</v>
      </c>
      <c r="AJ37" s="17">
        <f t="shared" ca="1" si="91"/>
        <v>0</v>
      </c>
      <c r="AK37" s="17">
        <f t="shared" ca="1" si="91"/>
        <v>0</v>
      </c>
      <c r="AL37" s="17">
        <f t="shared" ca="1" si="91"/>
        <v>0</v>
      </c>
      <c r="AM37" s="17">
        <f t="shared" ca="1" si="91"/>
        <v>0</v>
      </c>
      <c r="AN37" s="17">
        <f t="shared" ca="1" si="91"/>
        <v>0</v>
      </c>
      <c r="AO37" s="17">
        <f t="shared" ca="1" si="91"/>
        <v>0</v>
      </c>
      <c r="AP37" s="17">
        <f t="shared" ca="1" si="91"/>
        <v>0</v>
      </c>
      <c r="AQ37" s="17">
        <f t="shared" ca="1" si="91"/>
        <v>0</v>
      </c>
      <c r="AR37" s="17">
        <f t="shared" ca="1" si="91"/>
        <v>0</v>
      </c>
      <c r="AS37" s="17">
        <f t="shared" ca="1" si="91"/>
        <v>0</v>
      </c>
      <c r="AT37" s="17">
        <f t="shared" ca="1" si="91"/>
        <v>0</v>
      </c>
      <c r="AU37" s="17">
        <f t="shared" ca="1" si="91"/>
        <v>0</v>
      </c>
      <c r="AV37" s="17">
        <f t="shared" ca="1" si="91"/>
        <v>0</v>
      </c>
      <c r="AW37" s="17">
        <f t="shared" ca="1" si="91"/>
        <v>0</v>
      </c>
      <c r="AX37" s="17">
        <f t="shared" ca="1" si="91"/>
        <v>0</v>
      </c>
      <c r="AY37" s="17">
        <f t="shared" ca="1" si="91"/>
        <v>0</v>
      </c>
      <c r="AZ37" s="17">
        <f t="shared" ca="1" si="91"/>
        <v>0</v>
      </c>
      <c r="BA37" s="17">
        <f t="shared" ca="1" si="91"/>
        <v>0</v>
      </c>
      <c r="BB37" s="17">
        <f t="shared" ca="1" si="91"/>
        <v>0</v>
      </c>
      <c r="BC37" s="17">
        <f t="shared" ca="1" si="91"/>
        <v>0</v>
      </c>
      <c r="BD37" s="17">
        <f t="shared" ca="1" si="91"/>
        <v>0</v>
      </c>
      <c r="BE37" s="17">
        <f t="shared" ca="1" si="91"/>
        <v>0</v>
      </c>
      <c r="BF37" s="17">
        <f t="shared" ca="1" si="91"/>
        <v>0</v>
      </c>
      <c r="BG37" s="17">
        <f t="shared" ca="1" si="91"/>
        <v>0</v>
      </c>
      <c r="BH37" s="17">
        <f t="shared" ca="1" si="91"/>
        <v>0</v>
      </c>
      <c r="BI37" s="17">
        <f t="shared" ca="1" si="91"/>
        <v>0</v>
      </c>
      <c r="BJ37" s="17">
        <f t="shared" ca="1" si="91"/>
        <v>0</v>
      </c>
      <c r="BK37" s="17">
        <f t="shared" ca="1" si="91"/>
        <v>0</v>
      </c>
      <c r="BL37" s="17">
        <f t="shared" ca="1" si="91"/>
        <v>0</v>
      </c>
      <c r="BM37" s="17">
        <f t="shared" ca="1" si="91"/>
        <v>0</v>
      </c>
      <c r="BN37" s="17">
        <f t="shared" ca="1" si="91"/>
        <v>0</v>
      </c>
      <c r="BO37" s="17">
        <f t="shared" ca="1" si="91"/>
        <v>0</v>
      </c>
      <c r="BP37" s="17">
        <f t="shared" ca="1" si="91"/>
        <v>0</v>
      </c>
      <c r="BQ37" s="17">
        <f t="shared" ca="1" si="91"/>
        <v>0</v>
      </c>
      <c r="BR37" s="17">
        <f t="shared" ca="1" si="91"/>
        <v>0</v>
      </c>
      <c r="BS37" s="17">
        <f t="shared" ca="1" si="91"/>
        <v>0</v>
      </c>
      <c r="BT37" s="17">
        <f t="shared" ca="1" si="91"/>
        <v>0</v>
      </c>
      <c r="BU37" s="17">
        <f t="shared" ca="1" si="91"/>
        <v>0</v>
      </c>
      <c r="BV37" s="17">
        <f t="shared" ca="1" si="91"/>
        <v>0</v>
      </c>
      <c r="BW37" s="17">
        <f t="shared" ca="1" si="91"/>
        <v>0</v>
      </c>
      <c r="BX37" s="17">
        <f t="shared" ca="1" si="91"/>
        <v>0</v>
      </c>
      <c r="BY37" s="17">
        <f t="shared" ca="1" si="91"/>
        <v>0</v>
      </c>
      <c r="BZ37" s="17">
        <f t="shared" ca="1" si="91"/>
        <v>0</v>
      </c>
      <c r="CA37" s="17">
        <f t="shared" ca="1" si="91"/>
        <v>0</v>
      </c>
      <c r="CB37" s="17">
        <f t="shared" ca="1" si="91"/>
        <v>0</v>
      </c>
      <c r="CC37" s="17">
        <f t="shared" ref="CC37:EN37" ca="1" si="92">+IF($C$66="No",$C$65,$C$66)*CC2</f>
        <v>0</v>
      </c>
      <c r="CD37" s="17">
        <f t="shared" ca="1" si="92"/>
        <v>0</v>
      </c>
      <c r="CE37" s="17">
        <f t="shared" ca="1" si="92"/>
        <v>0</v>
      </c>
      <c r="CF37" s="17">
        <f t="shared" ca="1" si="92"/>
        <v>0</v>
      </c>
      <c r="CG37" s="17">
        <f t="shared" ca="1" si="92"/>
        <v>0</v>
      </c>
      <c r="CH37" s="17">
        <f t="shared" ca="1" si="92"/>
        <v>0</v>
      </c>
      <c r="CI37" s="17">
        <f t="shared" ca="1" si="92"/>
        <v>0</v>
      </c>
      <c r="CJ37" s="17">
        <f t="shared" ca="1" si="92"/>
        <v>0</v>
      </c>
      <c r="CK37" s="17">
        <f t="shared" ca="1" si="92"/>
        <v>0</v>
      </c>
      <c r="CL37" s="17">
        <f t="shared" ca="1" si="92"/>
        <v>0</v>
      </c>
      <c r="CM37" s="17">
        <f t="shared" ca="1" si="92"/>
        <v>0</v>
      </c>
      <c r="CN37" s="17">
        <f t="shared" ca="1" si="92"/>
        <v>0</v>
      </c>
      <c r="CO37" s="17">
        <f t="shared" ca="1" si="92"/>
        <v>0</v>
      </c>
      <c r="CP37" s="17">
        <f t="shared" ca="1" si="92"/>
        <v>0</v>
      </c>
      <c r="CQ37" s="17">
        <f t="shared" ca="1" si="92"/>
        <v>0</v>
      </c>
      <c r="CR37" s="17">
        <f t="shared" ca="1" si="92"/>
        <v>0</v>
      </c>
      <c r="CS37" s="17">
        <f t="shared" ca="1" si="92"/>
        <v>0</v>
      </c>
      <c r="CT37" s="17">
        <f t="shared" ca="1" si="92"/>
        <v>0</v>
      </c>
      <c r="CU37" s="17">
        <f t="shared" ca="1" si="92"/>
        <v>0</v>
      </c>
      <c r="CV37" s="17">
        <f t="shared" ca="1" si="92"/>
        <v>0</v>
      </c>
      <c r="CW37" s="17">
        <f t="shared" ca="1" si="92"/>
        <v>0</v>
      </c>
      <c r="CX37" s="17">
        <f t="shared" ca="1" si="92"/>
        <v>0</v>
      </c>
      <c r="CY37" s="17">
        <f t="shared" ca="1" si="92"/>
        <v>0</v>
      </c>
      <c r="CZ37" s="17">
        <f t="shared" ca="1" si="92"/>
        <v>0</v>
      </c>
      <c r="DA37" s="17">
        <f t="shared" ca="1" si="92"/>
        <v>0</v>
      </c>
      <c r="DB37" s="17">
        <f t="shared" ca="1" si="92"/>
        <v>0</v>
      </c>
      <c r="DC37" s="17">
        <f t="shared" ca="1" si="92"/>
        <v>0</v>
      </c>
      <c r="DD37" s="17">
        <f t="shared" ca="1" si="92"/>
        <v>0</v>
      </c>
      <c r="DE37" s="17">
        <f t="shared" ca="1" si="92"/>
        <v>0</v>
      </c>
      <c r="DF37" s="17">
        <f t="shared" ca="1" si="92"/>
        <v>0</v>
      </c>
      <c r="DG37" s="17">
        <f t="shared" ca="1" si="92"/>
        <v>0</v>
      </c>
      <c r="DH37" s="17">
        <f t="shared" ca="1" si="92"/>
        <v>0</v>
      </c>
      <c r="DI37" s="17">
        <f t="shared" ca="1" si="92"/>
        <v>0</v>
      </c>
      <c r="DJ37" s="17">
        <f t="shared" ca="1" si="92"/>
        <v>0</v>
      </c>
      <c r="DK37" s="17">
        <f t="shared" ca="1" si="92"/>
        <v>0</v>
      </c>
      <c r="DL37" s="17">
        <f t="shared" ca="1" si="92"/>
        <v>0</v>
      </c>
      <c r="DM37" s="17">
        <f t="shared" ca="1" si="92"/>
        <v>0</v>
      </c>
      <c r="DN37" s="17">
        <f t="shared" ca="1" si="92"/>
        <v>0</v>
      </c>
      <c r="DO37" s="17">
        <f t="shared" ca="1" si="92"/>
        <v>0</v>
      </c>
      <c r="DP37" s="17">
        <f t="shared" ca="1" si="92"/>
        <v>0</v>
      </c>
      <c r="DQ37" s="17">
        <f t="shared" ca="1" si="92"/>
        <v>0</v>
      </c>
      <c r="DR37" s="17">
        <f t="shared" ca="1" si="92"/>
        <v>0</v>
      </c>
      <c r="DS37" s="17">
        <f t="shared" ca="1" si="92"/>
        <v>0</v>
      </c>
      <c r="DT37" s="17">
        <f t="shared" ca="1" si="92"/>
        <v>0</v>
      </c>
      <c r="DU37" s="17">
        <f t="shared" ca="1" si="92"/>
        <v>0</v>
      </c>
      <c r="DV37" s="17">
        <f t="shared" ca="1" si="92"/>
        <v>1000000</v>
      </c>
      <c r="DW37" s="17">
        <f t="shared" ca="1" si="92"/>
        <v>0</v>
      </c>
      <c r="DX37" s="17">
        <f t="shared" ca="1" si="92"/>
        <v>0</v>
      </c>
      <c r="DY37" s="17">
        <f t="shared" ca="1" si="92"/>
        <v>0</v>
      </c>
      <c r="DZ37" s="17">
        <f t="shared" ca="1" si="92"/>
        <v>0</v>
      </c>
      <c r="EA37" s="17">
        <f t="shared" ca="1" si="92"/>
        <v>0</v>
      </c>
      <c r="EB37" s="17">
        <f t="shared" ca="1" si="92"/>
        <v>0</v>
      </c>
      <c r="EC37" s="17">
        <f t="shared" ca="1" si="92"/>
        <v>0</v>
      </c>
      <c r="ED37" s="17">
        <f t="shared" ca="1" si="92"/>
        <v>0</v>
      </c>
      <c r="EE37" s="17">
        <f t="shared" ca="1" si="92"/>
        <v>0</v>
      </c>
      <c r="EF37" s="17">
        <f t="shared" ca="1" si="92"/>
        <v>0</v>
      </c>
      <c r="EG37" s="17">
        <f t="shared" ca="1" si="92"/>
        <v>0</v>
      </c>
      <c r="EH37" s="17">
        <f t="shared" ca="1" si="92"/>
        <v>0</v>
      </c>
      <c r="EI37" s="17">
        <f t="shared" ca="1" si="92"/>
        <v>0</v>
      </c>
      <c r="EJ37" s="17">
        <f t="shared" ca="1" si="92"/>
        <v>0</v>
      </c>
      <c r="EK37" s="17">
        <f t="shared" ca="1" si="92"/>
        <v>0</v>
      </c>
      <c r="EL37" s="17">
        <f t="shared" ca="1" si="92"/>
        <v>0</v>
      </c>
      <c r="EM37" s="17">
        <f t="shared" ca="1" si="92"/>
        <v>0</v>
      </c>
      <c r="EN37" s="17">
        <f t="shared" ca="1" si="92"/>
        <v>0</v>
      </c>
      <c r="EO37" s="17">
        <f t="shared" ref="EO37:GZ37" ca="1" si="93">+IF($C$66="No",$C$65,$C$66)*EO2</f>
        <v>0</v>
      </c>
      <c r="EP37" s="17">
        <f t="shared" ca="1" si="93"/>
        <v>0</v>
      </c>
      <c r="EQ37" s="17">
        <f t="shared" ca="1" si="93"/>
        <v>0</v>
      </c>
      <c r="ER37" s="17">
        <f t="shared" ca="1" si="93"/>
        <v>0</v>
      </c>
      <c r="ES37" s="17">
        <f t="shared" ca="1" si="93"/>
        <v>0</v>
      </c>
      <c r="ET37" s="17">
        <f t="shared" ca="1" si="93"/>
        <v>0</v>
      </c>
      <c r="EU37" s="17">
        <f t="shared" ca="1" si="93"/>
        <v>0</v>
      </c>
      <c r="EV37" s="17">
        <f t="shared" ca="1" si="93"/>
        <v>0</v>
      </c>
      <c r="EW37" s="17">
        <f t="shared" ca="1" si="93"/>
        <v>0</v>
      </c>
      <c r="EX37" s="17">
        <f t="shared" ca="1" si="93"/>
        <v>0</v>
      </c>
      <c r="EY37" s="17">
        <f t="shared" ca="1" si="93"/>
        <v>0</v>
      </c>
      <c r="EZ37" s="17">
        <f t="shared" ca="1" si="93"/>
        <v>0</v>
      </c>
      <c r="FA37" s="17">
        <f t="shared" ca="1" si="93"/>
        <v>0</v>
      </c>
      <c r="FB37" s="17">
        <f t="shared" ca="1" si="93"/>
        <v>0</v>
      </c>
      <c r="FC37" s="17">
        <f t="shared" ca="1" si="93"/>
        <v>0</v>
      </c>
      <c r="FD37" s="17">
        <f t="shared" ca="1" si="93"/>
        <v>0</v>
      </c>
      <c r="FE37" s="17">
        <f t="shared" ca="1" si="93"/>
        <v>0</v>
      </c>
      <c r="FF37" s="17">
        <f t="shared" ca="1" si="93"/>
        <v>0</v>
      </c>
      <c r="FG37" s="17">
        <f t="shared" ca="1" si="93"/>
        <v>0</v>
      </c>
      <c r="FH37" s="17">
        <f t="shared" ca="1" si="93"/>
        <v>0</v>
      </c>
      <c r="FI37" s="17">
        <f t="shared" ca="1" si="93"/>
        <v>0</v>
      </c>
      <c r="FJ37" s="17">
        <f t="shared" ca="1" si="93"/>
        <v>0</v>
      </c>
      <c r="FK37" s="17">
        <f t="shared" ca="1" si="93"/>
        <v>0</v>
      </c>
      <c r="FL37" s="17">
        <f t="shared" ca="1" si="93"/>
        <v>0</v>
      </c>
      <c r="FM37" s="17">
        <f t="shared" ca="1" si="93"/>
        <v>0</v>
      </c>
      <c r="FN37" s="17">
        <f t="shared" ca="1" si="93"/>
        <v>0</v>
      </c>
      <c r="FO37" s="17">
        <f t="shared" ca="1" si="93"/>
        <v>0</v>
      </c>
      <c r="FP37" s="17">
        <f t="shared" ca="1" si="93"/>
        <v>0</v>
      </c>
      <c r="FQ37" s="17">
        <f t="shared" ca="1" si="93"/>
        <v>0</v>
      </c>
      <c r="FR37" s="17">
        <f t="shared" ca="1" si="93"/>
        <v>0</v>
      </c>
      <c r="FS37" s="17">
        <f t="shared" ca="1" si="93"/>
        <v>0</v>
      </c>
      <c r="FT37" s="17">
        <f t="shared" ca="1" si="93"/>
        <v>0</v>
      </c>
      <c r="FU37" s="17">
        <f t="shared" ca="1" si="93"/>
        <v>0</v>
      </c>
      <c r="FV37" s="17">
        <f t="shared" ca="1" si="93"/>
        <v>0</v>
      </c>
      <c r="FW37" s="17">
        <f t="shared" ca="1" si="93"/>
        <v>0</v>
      </c>
      <c r="FX37" s="17">
        <f t="shared" ca="1" si="93"/>
        <v>0</v>
      </c>
      <c r="FY37" s="17">
        <f t="shared" ca="1" si="93"/>
        <v>0</v>
      </c>
      <c r="FZ37" s="17">
        <f t="shared" ca="1" si="93"/>
        <v>0</v>
      </c>
      <c r="GA37" s="17">
        <f t="shared" ca="1" si="93"/>
        <v>0</v>
      </c>
      <c r="GB37" s="17">
        <f t="shared" ca="1" si="93"/>
        <v>0</v>
      </c>
      <c r="GC37" s="17">
        <f t="shared" ca="1" si="93"/>
        <v>0</v>
      </c>
      <c r="GD37" s="17">
        <f t="shared" ca="1" si="93"/>
        <v>0</v>
      </c>
      <c r="GE37" s="17">
        <f t="shared" ca="1" si="93"/>
        <v>0</v>
      </c>
      <c r="GF37" s="17">
        <f t="shared" ca="1" si="93"/>
        <v>0</v>
      </c>
      <c r="GG37" s="17">
        <f t="shared" ca="1" si="93"/>
        <v>0</v>
      </c>
      <c r="GH37" s="17">
        <f t="shared" ca="1" si="93"/>
        <v>0</v>
      </c>
      <c r="GI37" s="17">
        <f t="shared" ca="1" si="93"/>
        <v>0</v>
      </c>
      <c r="GJ37" s="17">
        <f t="shared" ca="1" si="93"/>
        <v>0</v>
      </c>
      <c r="GK37" s="17">
        <f t="shared" ca="1" si="93"/>
        <v>0</v>
      </c>
      <c r="GL37" s="17">
        <f t="shared" ca="1" si="93"/>
        <v>0</v>
      </c>
      <c r="GM37" s="17">
        <f t="shared" ca="1" si="93"/>
        <v>0</v>
      </c>
      <c r="GN37" s="17">
        <f t="shared" ca="1" si="93"/>
        <v>0</v>
      </c>
      <c r="GO37" s="17">
        <f t="shared" ca="1" si="93"/>
        <v>0</v>
      </c>
      <c r="GP37" s="17">
        <f t="shared" ca="1" si="93"/>
        <v>0</v>
      </c>
      <c r="GQ37" s="17">
        <f t="shared" ca="1" si="93"/>
        <v>0</v>
      </c>
      <c r="GR37" s="17">
        <f t="shared" ca="1" si="93"/>
        <v>0</v>
      </c>
      <c r="GS37" s="17">
        <f t="shared" ca="1" si="93"/>
        <v>0</v>
      </c>
      <c r="GT37" s="17">
        <f t="shared" ca="1" si="93"/>
        <v>0</v>
      </c>
      <c r="GU37" s="17">
        <f t="shared" ca="1" si="93"/>
        <v>0</v>
      </c>
      <c r="GV37" s="17">
        <f t="shared" ca="1" si="93"/>
        <v>0</v>
      </c>
      <c r="GW37" s="17">
        <f t="shared" ca="1" si="93"/>
        <v>0</v>
      </c>
      <c r="GX37" s="17">
        <f t="shared" ca="1" si="93"/>
        <v>0</v>
      </c>
      <c r="GY37" s="17">
        <f t="shared" ca="1" si="93"/>
        <v>0</v>
      </c>
      <c r="GZ37" s="17">
        <f t="shared" ca="1" si="93"/>
        <v>0</v>
      </c>
      <c r="HA37" s="17">
        <f t="shared" ref="HA37:JL37" ca="1" si="94">+IF($C$66="No",$C$65,$C$66)*HA2</f>
        <v>0</v>
      </c>
      <c r="HB37" s="17">
        <f t="shared" ca="1" si="94"/>
        <v>0</v>
      </c>
      <c r="HC37" s="17">
        <f t="shared" ca="1" si="94"/>
        <v>0</v>
      </c>
      <c r="HD37" s="17">
        <f t="shared" ca="1" si="94"/>
        <v>0</v>
      </c>
      <c r="HE37" s="17">
        <f t="shared" ca="1" si="94"/>
        <v>0</v>
      </c>
      <c r="HF37" s="17">
        <f t="shared" ca="1" si="94"/>
        <v>0</v>
      </c>
      <c r="HG37" s="17">
        <f t="shared" ca="1" si="94"/>
        <v>0</v>
      </c>
      <c r="HH37" s="17">
        <f t="shared" ca="1" si="94"/>
        <v>0</v>
      </c>
      <c r="HI37" s="17">
        <f t="shared" ca="1" si="94"/>
        <v>0</v>
      </c>
      <c r="HJ37" s="17">
        <f t="shared" ca="1" si="94"/>
        <v>0</v>
      </c>
      <c r="HK37" s="17">
        <f t="shared" ca="1" si="94"/>
        <v>0</v>
      </c>
      <c r="HL37" s="17">
        <f t="shared" ca="1" si="94"/>
        <v>0</v>
      </c>
      <c r="HM37" s="17">
        <f t="shared" ca="1" si="94"/>
        <v>0</v>
      </c>
      <c r="HN37" s="17">
        <f t="shared" ca="1" si="94"/>
        <v>0</v>
      </c>
      <c r="HO37" s="17">
        <f t="shared" ca="1" si="94"/>
        <v>0</v>
      </c>
      <c r="HP37" s="17">
        <f t="shared" ca="1" si="94"/>
        <v>0</v>
      </c>
      <c r="HQ37" s="17">
        <f t="shared" ca="1" si="94"/>
        <v>0</v>
      </c>
      <c r="HR37" s="17">
        <f t="shared" ca="1" si="94"/>
        <v>0</v>
      </c>
      <c r="HS37" s="17">
        <f t="shared" ca="1" si="94"/>
        <v>0</v>
      </c>
      <c r="HT37" s="17">
        <f t="shared" ca="1" si="94"/>
        <v>0</v>
      </c>
      <c r="HU37" s="17">
        <f t="shared" ca="1" si="94"/>
        <v>0</v>
      </c>
      <c r="HV37" s="17">
        <f t="shared" ca="1" si="94"/>
        <v>0</v>
      </c>
      <c r="HW37" s="17">
        <f t="shared" ca="1" si="94"/>
        <v>0</v>
      </c>
      <c r="HX37" s="17">
        <f t="shared" ca="1" si="94"/>
        <v>0</v>
      </c>
      <c r="HY37" s="17">
        <f t="shared" ca="1" si="94"/>
        <v>0</v>
      </c>
      <c r="HZ37" s="17">
        <f t="shared" ca="1" si="94"/>
        <v>0</v>
      </c>
      <c r="IA37" s="17">
        <f t="shared" ca="1" si="94"/>
        <v>0</v>
      </c>
      <c r="IB37" s="17">
        <f t="shared" ca="1" si="94"/>
        <v>0</v>
      </c>
      <c r="IC37" s="17">
        <f t="shared" ca="1" si="94"/>
        <v>0</v>
      </c>
      <c r="ID37" s="17">
        <f t="shared" ca="1" si="94"/>
        <v>0</v>
      </c>
      <c r="IE37" s="17">
        <f t="shared" ca="1" si="94"/>
        <v>0</v>
      </c>
      <c r="IF37" s="17">
        <f t="shared" ca="1" si="94"/>
        <v>0</v>
      </c>
      <c r="IG37" s="17">
        <f t="shared" ca="1" si="94"/>
        <v>0</v>
      </c>
      <c r="IH37" s="17">
        <f t="shared" ca="1" si="94"/>
        <v>0</v>
      </c>
      <c r="II37" s="17">
        <f t="shared" ca="1" si="94"/>
        <v>0</v>
      </c>
      <c r="IJ37" s="17">
        <f t="shared" ca="1" si="94"/>
        <v>0</v>
      </c>
      <c r="IK37" s="17">
        <f t="shared" ca="1" si="94"/>
        <v>0</v>
      </c>
      <c r="IL37" s="17">
        <f t="shared" ca="1" si="94"/>
        <v>0</v>
      </c>
      <c r="IM37" s="17">
        <f t="shared" ca="1" si="94"/>
        <v>0</v>
      </c>
      <c r="IN37" s="17">
        <f t="shared" ca="1" si="94"/>
        <v>0</v>
      </c>
      <c r="IO37" s="17">
        <f t="shared" ca="1" si="94"/>
        <v>0</v>
      </c>
      <c r="IP37" s="17">
        <f t="shared" ca="1" si="94"/>
        <v>0</v>
      </c>
      <c r="IQ37" s="17">
        <f t="shared" ca="1" si="94"/>
        <v>0</v>
      </c>
      <c r="IR37" s="17">
        <f t="shared" ca="1" si="94"/>
        <v>0</v>
      </c>
      <c r="IS37" s="17">
        <f t="shared" ca="1" si="94"/>
        <v>0</v>
      </c>
      <c r="IT37" s="17">
        <f t="shared" ca="1" si="94"/>
        <v>0</v>
      </c>
      <c r="IU37" s="17">
        <f t="shared" ca="1" si="94"/>
        <v>0</v>
      </c>
      <c r="IV37" s="17">
        <f t="shared" ca="1" si="94"/>
        <v>0</v>
      </c>
      <c r="IW37" s="17">
        <f t="shared" ca="1" si="94"/>
        <v>0</v>
      </c>
      <c r="IX37" s="17">
        <f t="shared" ca="1" si="94"/>
        <v>0</v>
      </c>
      <c r="IY37" s="17">
        <f t="shared" ca="1" si="94"/>
        <v>0</v>
      </c>
      <c r="IZ37" s="17">
        <f t="shared" ca="1" si="94"/>
        <v>0</v>
      </c>
      <c r="JA37" s="17">
        <f t="shared" ca="1" si="94"/>
        <v>0</v>
      </c>
      <c r="JB37" s="17">
        <f t="shared" ca="1" si="94"/>
        <v>0</v>
      </c>
      <c r="JC37" s="17">
        <f t="shared" ca="1" si="94"/>
        <v>0</v>
      </c>
      <c r="JD37" s="17">
        <f t="shared" ca="1" si="94"/>
        <v>0</v>
      </c>
      <c r="JE37" s="17">
        <f t="shared" ca="1" si="94"/>
        <v>0</v>
      </c>
      <c r="JF37" s="17">
        <f t="shared" ca="1" si="94"/>
        <v>0</v>
      </c>
      <c r="JG37" s="17">
        <f t="shared" ca="1" si="94"/>
        <v>0</v>
      </c>
      <c r="JH37" s="17">
        <f t="shared" ca="1" si="94"/>
        <v>0</v>
      </c>
      <c r="JI37" s="17">
        <f t="shared" ca="1" si="94"/>
        <v>0</v>
      </c>
      <c r="JJ37" s="17">
        <f t="shared" ca="1" si="94"/>
        <v>0</v>
      </c>
      <c r="JK37" s="17">
        <f t="shared" ca="1" si="94"/>
        <v>0</v>
      </c>
      <c r="JL37" s="17">
        <f t="shared" ca="1" si="94"/>
        <v>0</v>
      </c>
      <c r="JM37" s="17">
        <f t="shared" ref="JM37:LX37" ca="1" si="95">+IF($C$66="No",$C$65,$C$66)*JM2</f>
        <v>0</v>
      </c>
      <c r="JN37" s="17">
        <f t="shared" ca="1" si="95"/>
        <v>0</v>
      </c>
      <c r="JO37" s="17">
        <f t="shared" ca="1" si="95"/>
        <v>0</v>
      </c>
      <c r="JP37" s="17">
        <f t="shared" ca="1" si="95"/>
        <v>0</v>
      </c>
      <c r="JQ37" s="17">
        <f t="shared" ca="1" si="95"/>
        <v>0</v>
      </c>
      <c r="JR37" s="17">
        <f t="shared" ca="1" si="95"/>
        <v>0</v>
      </c>
      <c r="JS37" s="17">
        <f t="shared" ca="1" si="95"/>
        <v>0</v>
      </c>
      <c r="JT37" s="17">
        <f t="shared" ca="1" si="95"/>
        <v>0</v>
      </c>
      <c r="JU37" s="17">
        <f t="shared" ca="1" si="95"/>
        <v>0</v>
      </c>
      <c r="JV37" s="17">
        <f t="shared" ca="1" si="95"/>
        <v>0</v>
      </c>
      <c r="JW37" s="17">
        <f t="shared" ca="1" si="95"/>
        <v>0</v>
      </c>
      <c r="JX37" s="17">
        <f t="shared" ca="1" si="95"/>
        <v>0</v>
      </c>
      <c r="JY37" s="17">
        <f t="shared" ca="1" si="95"/>
        <v>0</v>
      </c>
      <c r="JZ37" s="17">
        <f t="shared" ca="1" si="95"/>
        <v>0</v>
      </c>
      <c r="KA37" s="17">
        <f t="shared" ca="1" si="95"/>
        <v>0</v>
      </c>
      <c r="KB37" s="17">
        <f t="shared" ca="1" si="95"/>
        <v>0</v>
      </c>
      <c r="KC37" s="17">
        <f t="shared" ca="1" si="95"/>
        <v>0</v>
      </c>
      <c r="KD37" s="17">
        <f t="shared" ca="1" si="95"/>
        <v>0</v>
      </c>
      <c r="KE37" s="17">
        <f t="shared" ca="1" si="95"/>
        <v>0</v>
      </c>
      <c r="KF37" s="17">
        <f t="shared" ca="1" si="95"/>
        <v>0</v>
      </c>
      <c r="KG37" s="17">
        <f t="shared" ca="1" si="95"/>
        <v>0</v>
      </c>
      <c r="KH37" s="17">
        <f t="shared" ca="1" si="95"/>
        <v>0</v>
      </c>
      <c r="KI37" s="17">
        <f t="shared" ca="1" si="95"/>
        <v>0</v>
      </c>
      <c r="KJ37" s="17">
        <f t="shared" ca="1" si="95"/>
        <v>0</v>
      </c>
      <c r="KK37" s="17">
        <f t="shared" ca="1" si="95"/>
        <v>0</v>
      </c>
      <c r="KL37" s="17">
        <f t="shared" ca="1" si="95"/>
        <v>0</v>
      </c>
      <c r="KM37" s="17">
        <f t="shared" ca="1" si="95"/>
        <v>0</v>
      </c>
      <c r="KN37" s="17">
        <f t="shared" ca="1" si="95"/>
        <v>0</v>
      </c>
      <c r="KO37" s="17">
        <f t="shared" ca="1" si="95"/>
        <v>0</v>
      </c>
      <c r="KP37" s="17">
        <f t="shared" ca="1" si="95"/>
        <v>0</v>
      </c>
      <c r="KQ37" s="17">
        <f t="shared" ca="1" si="95"/>
        <v>0</v>
      </c>
      <c r="KR37" s="17">
        <f t="shared" ca="1" si="95"/>
        <v>0</v>
      </c>
      <c r="KS37" s="17">
        <f t="shared" ca="1" si="95"/>
        <v>0</v>
      </c>
      <c r="KT37" s="17">
        <f t="shared" ca="1" si="95"/>
        <v>0</v>
      </c>
      <c r="KU37" s="17">
        <f t="shared" ca="1" si="95"/>
        <v>0</v>
      </c>
      <c r="KV37" s="17">
        <f t="shared" ca="1" si="95"/>
        <v>0</v>
      </c>
      <c r="KW37" s="17">
        <f t="shared" ca="1" si="95"/>
        <v>0</v>
      </c>
      <c r="KX37" s="17">
        <f t="shared" ca="1" si="95"/>
        <v>0</v>
      </c>
      <c r="KY37" s="17">
        <f t="shared" ca="1" si="95"/>
        <v>0</v>
      </c>
      <c r="KZ37" s="17">
        <f t="shared" ca="1" si="95"/>
        <v>0</v>
      </c>
      <c r="LA37" s="17">
        <f t="shared" ca="1" si="95"/>
        <v>0</v>
      </c>
      <c r="LB37" s="17">
        <f t="shared" ca="1" si="95"/>
        <v>0</v>
      </c>
      <c r="LC37" s="17">
        <f t="shared" ca="1" si="95"/>
        <v>0</v>
      </c>
      <c r="LD37" s="17">
        <f t="shared" ca="1" si="95"/>
        <v>0</v>
      </c>
      <c r="LE37" s="17">
        <f t="shared" ca="1" si="95"/>
        <v>0</v>
      </c>
      <c r="LF37" s="17">
        <f t="shared" ca="1" si="95"/>
        <v>0</v>
      </c>
      <c r="LG37" s="17">
        <f t="shared" ca="1" si="95"/>
        <v>0</v>
      </c>
      <c r="LH37" s="17">
        <f t="shared" ca="1" si="95"/>
        <v>0</v>
      </c>
      <c r="LI37" s="17">
        <f t="shared" ca="1" si="95"/>
        <v>0</v>
      </c>
      <c r="LJ37" s="17">
        <f t="shared" ca="1" si="95"/>
        <v>0</v>
      </c>
      <c r="LK37" s="17">
        <f t="shared" ca="1" si="95"/>
        <v>0</v>
      </c>
      <c r="LL37" s="17">
        <f t="shared" ca="1" si="95"/>
        <v>0</v>
      </c>
      <c r="LM37" s="17">
        <f t="shared" ca="1" si="95"/>
        <v>0</v>
      </c>
      <c r="LN37" s="17">
        <f t="shared" ca="1" si="95"/>
        <v>0</v>
      </c>
      <c r="LO37" s="17">
        <f t="shared" ca="1" si="95"/>
        <v>0</v>
      </c>
      <c r="LP37" s="17">
        <f t="shared" ca="1" si="95"/>
        <v>0</v>
      </c>
      <c r="LQ37" s="17">
        <f t="shared" ca="1" si="95"/>
        <v>0</v>
      </c>
      <c r="LR37" s="17">
        <f t="shared" ca="1" si="95"/>
        <v>0</v>
      </c>
      <c r="LS37" s="17">
        <f t="shared" ca="1" si="95"/>
        <v>0</v>
      </c>
      <c r="LT37" s="17">
        <f t="shared" ca="1" si="95"/>
        <v>0</v>
      </c>
      <c r="LU37" s="17">
        <f t="shared" ca="1" si="95"/>
        <v>0</v>
      </c>
      <c r="LV37" s="17">
        <f t="shared" ca="1" si="95"/>
        <v>0</v>
      </c>
      <c r="LW37" s="17">
        <f t="shared" ca="1" si="95"/>
        <v>0</v>
      </c>
      <c r="LX37" s="17">
        <f t="shared" ca="1" si="95"/>
        <v>0</v>
      </c>
      <c r="LY37" s="17">
        <f t="shared" ref="LY37:OJ37" ca="1" si="96">+IF($C$66="No",$C$65,$C$66)*LY2</f>
        <v>0</v>
      </c>
      <c r="LZ37" s="17">
        <f t="shared" ca="1" si="96"/>
        <v>0</v>
      </c>
      <c r="MA37" s="17">
        <f t="shared" ca="1" si="96"/>
        <v>0</v>
      </c>
      <c r="MB37" s="17">
        <f t="shared" ca="1" si="96"/>
        <v>0</v>
      </c>
      <c r="MC37" s="17">
        <f t="shared" ca="1" si="96"/>
        <v>0</v>
      </c>
      <c r="MD37" s="17">
        <f t="shared" ca="1" si="96"/>
        <v>0</v>
      </c>
      <c r="ME37" s="17">
        <f t="shared" ca="1" si="96"/>
        <v>0</v>
      </c>
      <c r="MF37" s="17">
        <f t="shared" ca="1" si="96"/>
        <v>0</v>
      </c>
      <c r="MG37" s="17">
        <f t="shared" ca="1" si="96"/>
        <v>0</v>
      </c>
      <c r="MH37" s="17">
        <f t="shared" ca="1" si="96"/>
        <v>0</v>
      </c>
      <c r="MI37" s="17">
        <f t="shared" ca="1" si="96"/>
        <v>0</v>
      </c>
      <c r="MJ37" s="17">
        <f t="shared" ca="1" si="96"/>
        <v>0</v>
      </c>
      <c r="MK37" s="17">
        <f t="shared" ca="1" si="96"/>
        <v>0</v>
      </c>
      <c r="ML37" s="17">
        <f t="shared" ca="1" si="96"/>
        <v>0</v>
      </c>
      <c r="MM37" s="17">
        <f t="shared" ca="1" si="96"/>
        <v>0</v>
      </c>
      <c r="MN37" s="17">
        <f t="shared" ca="1" si="96"/>
        <v>0</v>
      </c>
      <c r="MO37" s="17">
        <f t="shared" ca="1" si="96"/>
        <v>0</v>
      </c>
      <c r="MP37" s="17">
        <f t="shared" ca="1" si="96"/>
        <v>0</v>
      </c>
      <c r="MQ37" s="17">
        <f t="shared" ca="1" si="96"/>
        <v>0</v>
      </c>
      <c r="MR37" s="17">
        <f t="shared" ca="1" si="96"/>
        <v>0</v>
      </c>
      <c r="MS37" s="17">
        <f t="shared" ca="1" si="96"/>
        <v>0</v>
      </c>
      <c r="MT37" s="17">
        <f t="shared" ca="1" si="96"/>
        <v>0</v>
      </c>
      <c r="MU37" s="17">
        <f t="shared" ca="1" si="96"/>
        <v>0</v>
      </c>
      <c r="MV37" s="17">
        <f t="shared" ca="1" si="96"/>
        <v>0</v>
      </c>
      <c r="MW37" s="17">
        <f t="shared" ca="1" si="96"/>
        <v>0</v>
      </c>
      <c r="MX37" s="17">
        <f t="shared" ca="1" si="96"/>
        <v>0</v>
      </c>
      <c r="MY37" s="17">
        <f t="shared" ca="1" si="96"/>
        <v>0</v>
      </c>
      <c r="MZ37" s="17">
        <f t="shared" ca="1" si="96"/>
        <v>0</v>
      </c>
      <c r="NA37" s="17">
        <f t="shared" ca="1" si="96"/>
        <v>0</v>
      </c>
      <c r="NB37" s="17">
        <f t="shared" ca="1" si="96"/>
        <v>0</v>
      </c>
      <c r="NC37" s="17">
        <f t="shared" ca="1" si="96"/>
        <v>0</v>
      </c>
      <c r="ND37" s="17">
        <f t="shared" ca="1" si="96"/>
        <v>0</v>
      </c>
      <c r="NE37" s="17">
        <f t="shared" ca="1" si="96"/>
        <v>0</v>
      </c>
      <c r="NF37" s="17">
        <f t="shared" ca="1" si="96"/>
        <v>0</v>
      </c>
      <c r="NG37" s="17">
        <f t="shared" ca="1" si="96"/>
        <v>0</v>
      </c>
      <c r="NH37" s="17">
        <f t="shared" ca="1" si="96"/>
        <v>0</v>
      </c>
      <c r="NI37" s="17">
        <f t="shared" ca="1" si="96"/>
        <v>0</v>
      </c>
      <c r="NJ37" s="17">
        <f t="shared" ca="1" si="96"/>
        <v>0</v>
      </c>
      <c r="NK37" s="17">
        <f t="shared" ca="1" si="96"/>
        <v>0</v>
      </c>
      <c r="NL37" s="17">
        <f t="shared" ca="1" si="96"/>
        <v>0</v>
      </c>
      <c r="NM37" s="17">
        <f t="shared" ca="1" si="96"/>
        <v>0</v>
      </c>
      <c r="NN37" s="17">
        <f t="shared" ca="1" si="96"/>
        <v>0</v>
      </c>
      <c r="NO37" s="17">
        <f t="shared" ca="1" si="96"/>
        <v>0</v>
      </c>
      <c r="NP37" s="17">
        <f t="shared" ca="1" si="96"/>
        <v>0</v>
      </c>
      <c r="NQ37" s="17">
        <f t="shared" ca="1" si="96"/>
        <v>0</v>
      </c>
      <c r="NR37" s="17">
        <f t="shared" ca="1" si="96"/>
        <v>0</v>
      </c>
      <c r="NS37" s="17">
        <f t="shared" ca="1" si="96"/>
        <v>0</v>
      </c>
      <c r="NT37" s="17">
        <f t="shared" ca="1" si="96"/>
        <v>0</v>
      </c>
      <c r="NU37" s="17">
        <f t="shared" ca="1" si="96"/>
        <v>0</v>
      </c>
      <c r="NV37" s="17">
        <f t="shared" ca="1" si="96"/>
        <v>0</v>
      </c>
      <c r="NW37" s="17">
        <f t="shared" ca="1" si="96"/>
        <v>0</v>
      </c>
      <c r="NX37" s="17">
        <f t="shared" ca="1" si="96"/>
        <v>0</v>
      </c>
      <c r="NY37" s="17">
        <f t="shared" ca="1" si="96"/>
        <v>0</v>
      </c>
      <c r="NZ37" s="17">
        <f t="shared" ca="1" si="96"/>
        <v>0</v>
      </c>
      <c r="OA37" s="17">
        <f t="shared" ca="1" si="96"/>
        <v>0</v>
      </c>
      <c r="OB37" s="17">
        <f t="shared" ca="1" si="96"/>
        <v>0</v>
      </c>
      <c r="OC37" s="17">
        <f t="shared" ca="1" si="96"/>
        <v>0</v>
      </c>
      <c r="OD37" s="17">
        <f t="shared" ca="1" si="96"/>
        <v>0</v>
      </c>
      <c r="OE37" s="17">
        <f t="shared" ca="1" si="96"/>
        <v>0</v>
      </c>
      <c r="OF37" s="17">
        <f t="shared" ca="1" si="96"/>
        <v>0</v>
      </c>
      <c r="OG37" s="17">
        <f t="shared" ca="1" si="96"/>
        <v>0</v>
      </c>
      <c r="OH37" s="17">
        <f t="shared" ca="1" si="96"/>
        <v>0</v>
      </c>
      <c r="OI37" s="17">
        <f t="shared" ca="1" si="96"/>
        <v>0</v>
      </c>
      <c r="OJ37" s="17">
        <f t="shared" ca="1" si="96"/>
        <v>0</v>
      </c>
      <c r="OK37" s="17">
        <f t="shared" ref="OK37:OQ37" ca="1" si="97">+IF($C$66="No",$C$65,$C$66)*OK2</f>
        <v>0</v>
      </c>
      <c r="OL37" s="17">
        <f t="shared" ca="1" si="97"/>
        <v>0</v>
      </c>
      <c r="OM37" s="17">
        <f t="shared" ca="1" si="97"/>
        <v>0</v>
      </c>
      <c r="ON37" s="17">
        <f t="shared" ca="1" si="97"/>
        <v>0</v>
      </c>
      <c r="OO37" s="17">
        <f t="shared" ca="1" si="97"/>
        <v>0</v>
      </c>
      <c r="OP37" s="17">
        <f t="shared" ca="1" si="97"/>
        <v>0</v>
      </c>
      <c r="OQ37" s="17">
        <f t="shared" ca="1" si="97"/>
        <v>0</v>
      </c>
      <c r="OT37" s="17">
        <f t="shared" ref="OT37:PI37" ca="1" si="98">SUMIFS($Q37:$OQ37,$Q$3:$OQ$3,OT$12)</f>
        <v>0</v>
      </c>
      <c r="OU37" s="17">
        <f t="shared" ca="1" si="98"/>
        <v>0</v>
      </c>
      <c r="OV37" s="17">
        <f t="shared" ca="1" si="98"/>
        <v>0</v>
      </c>
      <c r="OW37" s="17">
        <f t="shared" ca="1" si="98"/>
        <v>0</v>
      </c>
      <c r="OX37" s="17">
        <f t="shared" ca="1" si="98"/>
        <v>0</v>
      </c>
      <c r="OY37" s="17">
        <f t="shared" ca="1" si="98"/>
        <v>0</v>
      </c>
      <c r="OZ37" s="17">
        <f t="shared" ca="1" si="98"/>
        <v>0</v>
      </c>
      <c r="PA37" s="17">
        <f t="shared" ca="1" si="98"/>
        <v>0</v>
      </c>
      <c r="PB37" s="17">
        <f t="shared" ca="1" si="98"/>
        <v>0</v>
      </c>
      <c r="PC37" s="17">
        <f t="shared" ca="1" si="98"/>
        <v>1000000</v>
      </c>
      <c r="PD37" s="17">
        <f t="shared" ca="1" si="98"/>
        <v>0</v>
      </c>
      <c r="PE37" s="17">
        <f t="shared" ca="1" si="98"/>
        <v>0</v>
      </c>
      <c r="PF37" s="17">
        <f t="shared" ca="1" si="98"/>
        <v>0</v>
      </c>
      <c r="PG37" s="17">
        <f t="shared" ca="1" si="98"/>
        <v>0</v>
      </c>
      <c r="PH37" s="17">
        <f t="shared" ca="1" si="98"/>
        <v>0</v>
      </c>
      <c r="PI37" s="17">
        <f t="shared" ca="1" si="98"/>
        <v>0</v>
      </c>
      <c r="PJ37" s="17">
        <f t="shared" ref="PJ37:QA37" ca="1" si="99">SUMIFS($Q37:$OQ37,$Q$3:$OQ$3,PJ$12)</f>
        <v>0</v>
      </c>
      <c r="PK37" s="17">
        <f t="shared" ca="1" si="99"/>
        <v>0</v>
      </c>
      <c r="PL37" s="17">
        <f t="shared" ca="1" si="99"/>
        <v>0</v>
      </c>
      <c r="PM37" s="17">
        <f t="shared" ca="1" si="99"/>
        <v>0</v>
      </c>
      <c r="PN37" s="17">
        <f t="shared" ca="1" si="99"/>
        <v>0</v>
      </c>
      <c r="PO37" s="17">
        <f t="shared" ca="1" si="99"/>
        <v>0</v>
      </c>
      <c r="PP37" s="17">
        <f t="shared" ca="1" si="99"/>
        <v>0</v>
      </c>
      <c r="PQ37" s="17">
        <f t="shared" ca="1" si="99"/>
        <v>0</v>
      </c>
      <c r="PR37" s="17">
        <f t="shared" ca="1" si="99"/>
        <v>0</v>
      </c>
      <c r="PS37" s="17">
        <f t="shared" ca="1" si="99"/>
        <v>0</v>
      </c>
      <c r="PT37" s="17">
        <f t="shared" ca="1" si="99"/>
        <v>0</v>
      </c>
      <c r="PU37" s="17">
        <f t="shared" ca="1" si="99"/>
        <v>0</v>
      </c>
      <c r="PV37" s="17">
        <f t="shared" ca="1" si="99"/>
        <v>0</v>
      </c>
      <c r="PW37" s="17">
        <f t="shared" ca="1" si="99"/>
        <v>0</v>
      </c>
      <c r="PX37" s="17">
        <f t="shared" ca="1" si="99"/>
        <v>0</v>
      </c>
      <c r="PY37" s="17">
        <f t="shared" ca="1" si="99"/>
        <v>0</v>
      </c>
      <c r="PZ37" s="17">
        <f t="shared" ca="1" si="99"/>
        <v>0</v>
      </c>
      <c r="QA37" s="17">
        <f t="shared" ca="1" si="99"/>
        <v>0</v>
      </c>
    </row>
    <row r="38" spans="2:660" ht="17.25" thickTop="1" thickBot="1" x14ac:dyDescent="0.35">
      <c r="B38" s="2" t="s">
        <v>76</v>
      </c>
      <c r="C38" s="3"/>
      <c r="D38" s="10"/>
      <c r="E38" s="3"/>
      <c r="F38" s="3"/>
      <c r="G38" s="3"/>
      <c r="H38" s="10"/>
      <c r="I38" s="3"/>
      <c r="J38" s="3"/>
      <c r="L38" s="14"/>
      <c r="O38" s="1"/>
      <c r="OT38" s="17"/>
      <c r="OU38" s="17"/>
      <c r="OV38" s="17"/>
      <c r="OW38" s="17"/>
      <c r="OX38" s="17"/>
      <c r="OY38" s="17"/>
      <c r="OZ38" s="17"/>
      <c r="PA38" s="17"/>
      <c r="PB38" s="17"/>
      <c r="PC38" s="17"/>
      <c r="PD38" s="17"/>
      <c r="PE38" s="17"/>
      <c r="PF38" s="17"/>
      <c r="PG38" s="17"/>
      <c r="PH38" s="17"/>
      <c r="PI38" s="17"/>
      <c r="PJ38" s="17"/>
      <c r="PK38" s="17"/>
      <c r="PL38" s="17"/>
      <c r="PM38" s="17"/>
      <c r="PN38" s="17"/>
      <c r="PO38" s="17"/>
      <c r="PP38" s="17"/>
      <c r="PQ38" s="17"/>
      <c r="PR38" s="17"/>
      <c r="PS38" s="17"/>
      <c r="PT38" s="17"/>
      <c r="PU38" s="17"/>
      <c r="PV38" s="17"/>
      <c r="PW38" s="17"/>
      <c r="PX38" s="17"/>
      <c r="PY38" s="17"/>
      <c r="PZ38" s="17"/>
      <c r="QA38" s="17"/>
    </row>
    <row r="39" spans="2:660" thickTop="1" x14ac:dyDescent="0.3">
      <c r="E39" s="1"/>
      <c r="L39" s="42" t="s">
        <v>117</v>
      </c>
      <c r="OT39" s="17"/>
      <c r="OU39" s="17"/>
      <c r="OV39" s="17"/>
      <c r="OW39" s="17"/>
      <c r="OX39" s="17"/>
      <c r="OY39" s="17"/>
      <c r="OZ39" s="17"/>
      <c r="PA39" s="17"/>
      <c r="PB39" s="17"/>
      <c r="PC39" s="17"/>
      <c r="PD39" s="17"/>
      <c r="PE39" s="17"/>
      <c r="PF39" s="17"/>
      <c r="PG39" s="17"/>
      <c r="PH39" s="17"/>
      <c r="PI39" s="17"/>
      <c r="PJ39" s="17"/>
      <c r="PK39" s="17"/>
      <c r="PL39" s="17"/>
      <c r="PM39" s="17"/>
      <c r="PN39" s="17"/>
      <c r="PO39" s="17"/>
      <c r="PP39" s="17"/>
      <c r="PQ39" s="17"/>
      <c r="PR39" s="17"/>
      <c r="PS39" s="17"/>
      <c r="PT39" s="17"/>
      <c r="PU39" s="17"/>
      <c r="PV39" s="17"/>
      <c r="PW39" s="17"/>
      <c r="PX39" s="17"/>
      <c r="PY39" s="17"/>
      <c r="PZ39" s="17"/>
      <c r="QA39" s="17"/>
    </row>
    <row r="40" spans="2:660" ht="15" x14ac:dyDescent="0.3">
      <c r="B40" s="14" t="s">
        <v>69</v>
      </c>
      <c r="D40" s="1"/>
      <c r="E40" s="9">
        <v>0</v>
      </c>
      <c r="F40" s="12">
        <v>50</v>
      </c>
      <c r="G40" s="11"/>
      <c r="H40" s="18" t="s">
        <v>78</v>
      </c>
      <c r="I40" s="56">
        <f>F40*12</f>
        <v>600</v>
      </c>
      <c r="J40" s="12" t="s">
        <v>79</v>
      </c>
      <c r="L40" s="14"/>
      <c r="M40" s="1" t="s">
        <v>118</v>
      </c>
      <c r="O40" s="54">
        <f t="shared" ref="O40:O41" ca="1" si="100">SUM(Q40:OQ40)</f>
        <v>433577.61217618024</v>
      </c>
      <c r="Q40" s="17">
        <f t="shared" ref="Q40:CB40" ca="1" si="101">Q14+Q25+Q32+Q37</f>
        <v>-557428.28675063187</v>
      </c>
      <c r="R40" s="17">
        <f t="shared" ca="1" si="101"/>
        <v>-79.166666666666671</v>
      </c>
      <c r="S40" s="17">
        <f t="shared" ca="1" si="101"/>
        <v>-79.166666666666671</v>
      </c>
      <c r="T40" s="17">
        <f t="shared" ca="1" si="101"/>
        <v>-79.166666666666671</v>
      </c>
      <c r="U40" s="17">
        <f t="shared" ca="1" si="101"/>
        <v>-79.166666666666671</v>
      </c>
      <c r="V40" s="17">
        <f t="shared" ca="1" si="101"/>
        <v>-79.166666666666671</v>
      </c>
      <c r="W40" s="17">
        <f t="shared" ca="1" si="101"/>
        <v>-79.166666666666671</v>
      </c>
      <c r="X40" s="17">
        <f t="shared" ca="1" si="101"/>
        <v>-79.166666666666671</v>
      </c>
      <c r="Y40" s="17">
        <f t="shared" ca="1" si="101"/>
        <v>-79.166666666666671</v>
      </c>
      <c r="Z40" s="17">
        <f t="shared" ca="1" si="101"/>
        <v>-79.166666666666671</v>
      </c>
      <c r="AA40" s="17">
        <f t="shared" ca="1" si="101"/>
        <v>-79.166666666666671</v>
      </c>
      <c r="AB40" s="17">
        <f t="shared" ca="1" si="101"/>
        <v>-79.166666666666671</v>
      </c>
      <c r="AC40" s="17">
        <f t="shared" ca="1" si="101"/>
        <v>-79.958333333333329</v>
      </c>
      <c r="AD40" s="17">
        <f t="shared" ca="1" si="101"/>
        <v>-79.958333333333329</v>
      </c>
      <c r="AE40" s="17">
        <f t="shared" ca="1" si="101"/>
        <v>-79.958333333333329</v>
      </c>
      <c r="AF40" s="17">
        <f t="shared" ca="1" si="101"/>
        <v>-79.958333333333329</v>
      </c>
      <c r="AG40" s="17">
        <f t="shared" ca="1" si="101"/>
        <v>-79.958333333333329</v>
      </c>
      <c r="AH40" s="17">
        <f t="shared" ca="1" si="101"/>
        <v>-79.958333333333329</v>
      </c>
      <c r="AI40" s="17">
        <f t="shared" ca="1" si="101"/>
        <v>-79.958333333333329</v>
      </c>
      <c r="AJ40" s="17">
        <f t="shared" ca="1" si="101"/>
        <v>-79.958333333333329</v>
      </c>
      <c r="AK40" s="17">
        <f t="shared" ca="1" si="101"/>
        <v>-79.958333333333329</v>
      </c>
      <c r="AL40" s="17">
        <f t="shared" ca="1" si="101"/>
        <v>-79.958333333333329</v>
      </c>
      <c r="AM40" s="17">
        <f t="shared" ca="1" si="101"/>
        <v>-79.958333333333329</v>
      </c>
      <c r="AN40" s="17">
        <f t="shared" ca="1" si="101"/>
        <v>-79.958333333333329</v>
      </c>
      <c r="AO40" s="17">
        <f t="shared" ca="1" si="101"/>
        <v>-80.757916666666674</v>
      </c>
      <c r="AP40" s="17">
        <f t="shared" ca="1" si="101"/>
        <v>-80.757916666666674</v>
      </c>
      <c r="AQ40" s="17">
        <f t="shared" ca="1" si="101"/>
        <v>-80.757916666666674</v>
      </c>
      <c r="AR40" s="17">
        <f t="shared" ca="1" si="101"/>
        <v>-80.757916666666674</v>
      </c>
      <c r="AS40" s="17">
        <f t="shared" ca="1" si="101"/>
        <v>-80.757916666666674</v>
      </c>
      <c r="AT40" s="17">
        <f t="shared" ca="1" si="101"/>
        <v>-80.757916666666674</v>
      </c>
      <c r="AU40" s="17">
        <f t="shared" ca="1" si="101"/>
        <v>-80.757916666666674</v>
      </c>
      <c r="AV40" s="17">
        <f t="shared" ca="1" si="101"/>
        <v>-80.757916666666674</v>
      </c>
      <c r="AW40" s="17">
        <f t="shared" ca="1" si="101"/>
        <v>-80.757916666666674</v>
      </c>
      <c r="AX40" s="17">
        <f t="shared" ca="1" si="101"/>
        <v>-80.757916666666674</v>
      </c>
      <c r="AY40" s="17">
        <f t="shared" ca="1" si="101"/>
        <v>-80.757916666666674</v>
      </c>
      <c r="AZ40" s="17">
        <f t="shared" ca="1" si="101"/>
        <v>-80.757916666666674</v>
      </c>
      <c r="BA40" s="17">
        <f t="shared" ca="1" si="101"/>
        <v>-81.565495833333316</v>
      </c>
      <c r="BB40" s="17">
        <f t="shared" ca="1" si="101"/>
        <v>-81.565495833333316</v>
      </c>
      <c r="BC40" s="17">
        <f t="shared" ca="1" si="101"/>
        <v>-81.565495833333316</v>
      </c>
      <c r="BD40" s="17">
        <f t="shared" ca="1" si="101"/>
        <v>-81.565495833333316</v>
      </c>
      <c r="BE40" s="17">
        <f t="shared" ca="1" si="101"/>
        <v>-81.565495833333316</v>
      </c>
      <c r="BF40" s="17">
        <f t="shared" ca="1" si="101"/>
        <v>-81.565495833333316</v>
      </c>
      <c r="BG40" s="17">
        <f t="shared" ca="1" si="101"/>
        <v>-81.565495833333316</v>
      </c>
      <c r="BH40" s="17">
        <f t="shared" ca="1" si="101"/>
        <v>-81.565495833333316</v>
      </c>
      <c r="BI40" s="17">
        <f t="shared" ca="1" si="101"/>
        <v>-81.565495833333316</v>
      </c>
      <c r="BJ40" s="17">
        <f t="shared" ca="1" si="101"/>
        <v>-81.565495833333316</v>
      </c>
      <c r="BK40" s="17">
        <f t="shared" ca="1" si="101"/>
        <v>-81.565495833333316</v>
      </c>
      <c r="BL40" s="17">
        <f t="shared" ca="1" si="101"/>
        <v>-81.565495833333316</v>
      </c>
      <c r="BM40" s="17">
        <f t="shared" ca="1" si="101"/>
        <v>-82.381150791666656</v>
      </c>
      <c r="BN40" s="17">
        <f t="shared" ca="1" si="101"/>
        <v>-82.381150791666656</v>
      </c>
      <c r="BO40" s="17">
        <f t="shared" ca="1" si="101"/>
        <v>-82.381150791666656</v>
      </c>
      <c r="BP40" s="17">
        <f t="shared" ca="1" si="101"/>
        <v>-82.381150791666656</v>
      </c>
      <c r="BQ40" s="17">
        <f t="shared" ca="1" si="101"/>
        <v>-82.381150791666656</v>
      </c>
      <c r="BR40" s="17">
        <f t="shared" ca="1" si="101"/>
        <v>-82.381150791666656</v>
      </c>
      <c r="BS40" s="17">
        <f t="shared" ca="1" si="101"/>
        <v>-82.381150791666656</v>
      </c>
      <c r="BT40" s="17">
        <f t="shared" ca="1" si="101"/>
        <v>-82.381150791666656</v>
      </c>
      <c r="BU40" s="17">
        <f t="shared" ca="1" si="101"/>
        <v>-82.381150791666656</v>
      </c>
      <c r="BV40" s="17">
        <f t="shared" ca="1" si="101"/>
        <v>-82.381150791666656</v>
      </c>
      <c r="BW40" s="17">
        <f t="shared" ca="1" si="101"/>
        <v>-82.381150791666656</v>
      </c>
      <c r="BX40" s="17">
        <f t="shared" ca="1" si="101"/>
        <v>-82.381150791666656</v>
      </c>
      <c r="BY40" s="17">
        <f t="shared" ca="1" si="101"/>
        <v>-83.204962299583329</v>
      </c>
      <c r="BZ40" s="17">
        <f t="shared" ca="1" si="101"/>
        <v>-83.204962299583329</v>
      </c>
      <c r="CA40" s="17">
        <f t="shared" ca="1" si="101"/>
        <v>-83.204962299583329</v>
      </c>
      <c r="CB40" s="17">
        <f t="shared" ca="1" si="101"/>
        <v>-83.204962299583329</v>
      </c>
      <c r="CC40" s="17">
        <f t="shared" ref="CC40:EN40" ca="1" si="102">CC14+CC25+CC32+CC37</f>
        <v>-83.204962299583329</v>
      </c>
      <c r="CD40" s="17">
        <f t="shared" ca="1" si="102"/>
        <v>-83.204962299583329</v>
      </c>
      <c r="CE40" s="17">
        <f t="shared" ca="1" si="102"/>
        <v>-83.204962299583329</v>
      </c>
      <c r="CF40" s="17">
        <f t="shared" ca="1" si="102"/>
        <v>-83.204962299583329</v>
      </c>
      <c r="CG40" s="17">
        <f t="shared" ca="1" si="102"/>
        <v>-83.204962299583329</v>
      </c>
      <c r="CH40" s="17">
        <f t="shared" ca="1" si="102"/>
        <v>-83.204962299583329</v>
      </c>
      <c r="CI40" s="17">
        <f t="shared" ca="1" si="102"/>
        <v>-83.204962299583329</v>
      </c>
      <c r="CJ40" s="17">
        <f t="shared" ca="1" si="102"/>
        <v>-83.204962299583329</v>
      </c>
      <c r="CK40" s="17">
        <f t="shared" ca="1" si="102"/>
        <v>-84.037011922579168</v>
      </c>
      <c r="CL40" s="17">
        <f t="shared" ca="1" si="102"/>
        <v>-84.037011922579168</v>
      </c>
      <c r="CM40" s="17">
        <f t="shared" ca="1" si="102"/>
        <v>-84.037011922579168</v>
      </c>
      <c r="CN40" s="17">
        <f t="shared" ca="1" si="102"/>
        <v>-84.037011922579168</v>
      </c>
      <c r="CO40" s="17">
        <f t="shared" ca="1" si="102"/>
        <v>-84.037011922579168</v>
      </c>
      <c r="CP40" s="17">
        <f t="shared" ca="1" si="102"/>
        <v>-84.037011922579168</v>
      </c>
      <c r="CQ40" s="17">
        <f t="shared" ca="1" si="102"/>
        <v>-84.037011922579168</v>
      </c>
      <c r="CR40" s="17">
        <f t="shared" ca="1" si="102"/>
        <v>-84.037011922579168</v>
      </c>
      <c r="CS40" s="17">
        <f t="shared" ca="1" si="102"/>
        <v>-84.037011922579168</v>
      </c>
      <c r="CT40" s="17">
        <f t="shared" ca="1" si="102"/>
        <v>-84.037011922579168</v>
      </c>
      <c r="CU40" s="17">
        <f t="shared" ca="1" si="102"/>
        <v>-84.037011922579168</v>
      </c>
      <c r="CV40" s="17">
        <f t="shared" ca="1" si="102"/>
        <v>-84.037011922579168</v>
      </c>
      <c r="CW40" s="17">
        <f t="shared" ca="1" si="102"/>
        <v>-84.87738204180495</v>
      </c>
      <c r="CX40" s="17">
        <f t="shared" ca="1" si="102"/>
        <v>-84.87738204180495</v>
      </c>
      <c r="CY40" s="17">
        <f t="shared" ca="1" si="102"/>
        <v>-84.87738204180495</v>
      </c>
      <c r="CZ40" s="17">
        <f t="shared" ca="1" si="102"/>
        <v>-84.87738204180495</v>
      </c>
      <c r="DA40" s="17">
        <f t="shared" ca="1" si="102"/>
        <v>-84.87738204180495</v>
      </c>
      <c r="DB40" s="17">
        <f t="shared" ca="1" si="102"/>
        <v>-84.87738204180495</v>
      </c>
      <c r="DC40" s="17">
        <f t="shared" ca="1" si="102"/>
        <v>-84.87738204180495</v>
      </c>
      <c r="DD40" s="17">
        <f t="shared" ca="1" si="102"/>
        <v>-84.87738204180495</v>
      </c>
      <c r="DE40" s="17">
        <f t="shared" ca="1" si="102"/>
        <v>-84.87738204180495</v>
      </c>
      <c r="DF40" s="17">
        <f t="shared" ca="1" si="102"/>
        <v>-84.87738204180495</v>
      </c>
      <c r="DG40" s="17">
        <f t="shared" ca="1" si="102"/>
        <v>-84.87738204180495</v>
      </c>
      <c r="DH40" s="17">
        <f t="shared" ca="1" si="102"/>
        <v>-84.87738204180495</v>
      </c>
      <c r="DI40" s="17">
        <f t="shared" ca="1" si="102"/>
        <v>-85.726155862223024</v>
      </c>
      <c r="DJ40" s="17">
        <f t="shared" ca="1" si="102"/>
        <v>-85.726155862223024</v>
      </c>
      <c r="DK40" s="17">
        <f t="shared" ca="1" si="102"/>
        <v>-85.726155862223024</v>
      </c>
      <c r="DL40" s="17">
        <f t="shared" ca="1" si="102"/>
        <v>-85.726155862223024</v>
      </c>
      <c r="DM40" s="17">
        <f t="shared" ca="1" si="102"/>
        <v>-85.726155862223024</v>
      </c>
      <c r="DN40" s="17">
        <f t="shared" ca="1" si="102"/>
        <v>-85.726155862223024</v>
      </c>
      <c r="DO40" s="17">
        <f t="shared" ca="1" si="102"/>
        <v>-85.726155862223024</v>
      </c>
      <c r="DP40" s="17">
        <f t="shared" ca="1" si="102"/>
        <v>-85.726155862223024</v>
      </c>
      <c r="DQ40" s="17">
        <f t="shared" ca="1" si="102"/>
        <v>-85.726155862223024</v>
      </c>
      <c r="DR40" s="17">
        <f t="shared" ca="1" si="102"/>
        <v>-85.726155862223024</v>
      </c>
      <c r="DS40" s="17">
        <f t="shared" ca="1" si="102"/>
        <v>-85.726155862223024</v>
      </c>
      <c r="DT40" s="17">
        <f t="shared" ca="1" si="102"/>
        <v>-85.726155862223024</v>
      </c>
      <c r="DU40" s="17">
        <f t="shared" ca="1" si="102"/>
        <v>-86.583417420845251</v>
      </c>
      <c r="DV40" s="17">
        <f t="shared" ca="1" si="102"/>
        <v>999913.41658257914</v>
      </c>
      <c r="DW40" s="17">
        <f t="shared" ca="1" si="102"/>
        <v>0</v>
      </c>
      <c r="DX40" s="17">
        <f t="shared" ca="1" si="102"/>
        <v>0</v>
      </c>
      <c r="DY40" s="17">
        <f t="shared" ca="1" si="102"/>
        <v>0</v>
      </c>
      <c r="DZ40" s="17">
        <f t="shared" ca="1" si="102"/>
        <v>0</v>
      </c>
      <c r="EA40" s="17">
        <f t="shared" ca="1" si="102"/>
        <v>0</v>
      </c>
      <c r="EB40" s="17">
        <f t="shared" ca="1" si="102"/>
        <v>0</v>
      </c>
      <c r="EC40" s="17">
        <f t="shared" ca="1" si="102"/>
        <v>0</v>
      </c>
      <c r="ED40" s="17">
        <f t="shared" ca="1" si="102"/>
        <v>0</v>
      </c>
      <c r="EE40" s="17">
        <f t="shared" ca="1" si="102"/>
        <v>0</v>
      </c>
      <c r="EF40" s="17">
        <f t="shared" ca="1" si="102"/>
        <v>0</v>
      </c>
      <c r="EG40" s="17">
        <f t="shared" ca="1" si="102"/>
        <v>0</v>
      </c>
      <c r="EH40" s="17">
        <f t="shared" ca="1" si="102"/>
        <v>0</v>
      </c>
      <c r="EI40" s="17">
        <f t="shared" ca="1" si="102"/>
        <v>0</v>
      </c>
      <c r="EJ40" s="17">
        <f t="shared" ca="1" si="102"/>
        <v>0</v>
      </c>
      <c r="EK40" s="17">
        <f t="shared" ca="1" si="102"/>
        <v>0</v>
      </c>
      <c r="EL40" s="17">
        <f t="shared" ca="1" si="102"/>
        <v>0</v>
      </c>
      <c r="EM40" s="17">
        <f t="shared" ca="1" si="102"/>
        <v>0</v>
      </c>
      <c r="EN40" s="17">
        <f t="shared" ca="1" si="102"/>
        <v>0</v>
      </c>
      <c r="EO40" s="17">
        <f t="shared" ref="EO40:GZ40" ca="1" si="103">EO14+EO25+EO32+EO37</f>
        <v>0</v>
      </c>
      <c r="EP40" s="17">
        <f t="shared" ca="1" si="103"/>
        <v>0</v>
      </c>
      <c r="EQ40" s="17">
        <f t="shared" ca="1" si="103"/>
        <v>0</v>
      </c>
      <c r="ER40" s="17">
        <f t="shared" ca="1" si="103"/>
        <v>0</v>
      </c>
      <c r="ES40" s="17">
        <f t="shared" ca="1" si="103"/>
        <v>0</v>
      </c>
      <c r="ET40" s="17">
        <f t="shared" ca="1" si="103"/>
        <v>0</v>
      </c>
      <c r="EU40" s="17">
        <f t="shared" ca="1" si="103"/>
        <v>0</v>
      </c>
      <c r="EV40" s="17">
        <f t="shared" ca="1" si="103"/>
        <v>0</v>
      </c>
      <c r="EW40" s="17">
        <f t="shared" ca="1" si="103"/>
        <v>0</v>
      </c>
      <c r="EX40" s="17">
        <f t="shared" ca="1" si="103"/>
        <v>0</v>
      </c>
      <c r="EY40" s="17">
        <f t="shared" ca="1" si="103"/>
        <v>0</v>
      </c>
      <c r="EZ40" s="17">
        <f t="shared" ca="1" si="103"/>
        <v>0</v>
      </c>
      <c r="FA40" s="17">
        <f t="shared" ca="1" si="103"/>
        <v>0</v>
      </c>
      <c r="FB40" s="17">
        <f t="shared" ca="1" si="103"/>
        <v>0</v>
      </c>
      <c r="FC40" s="17">
        <f t="shared" ca="1" si="103"/>
        <v>0</v>
      </c>
      <c r="FD40" s="17">
        <f t="shared" ca="1" si="103"/>
        <v>0</v>
      </c>
      <c r="FE40" s="17">
        <f t="shared" ca="1" si="103"/>
        <v>0</v>
      </c>
      <c r="FF40" s="17">
        <f t="shared" ca="1" si="103"/>
        <v>0</v>
      </c>
      <c r="FG40" s="17">
        <f t="shared" ca="1" si="103"/>
        <v>0</v>
      </c>
      <c r="FH40" s="17">
        <f t="shared" ca="1" si="103"/>
        <v>0</v>
      </c>
      <c r="FI40" s="17">
        <f t="shared" ca="1" si="103"/>
        <v>0</v>
      </c>
      <c r="FJ40" s="17">
        <f t="shared" ca="1" si="103"/>
        <v>0</v>
      </c>
      <c r="FK40" s="17">
        <f t="shared" ca="1" si="103"/>
        <v>0</v>
      </c>
      <c r="FL40" s="17">
        <f t="shared" ca="1" si="103"/>
        <v>0</v>
      </c>
      <c r="FM40" s="17">
        <f t="shared" ca="1" si="103"/>
        <v>0</v>
      </c>
      <c r="FN40" s="17">
        <f t="shared" ca="1" si="103"/>
        <v>0</v>
      </c>
      <c r="FO40" s="17">
        <f t="shared" ca="1" si="103"/>
        <v>0</v>
      </c>
      <c r="FP40" s="17">
        <f t="shared" ca="1" si="103"/>
        <v>0</v>
      </c>
      <c r="FQ40" s="17">
        <f t="shared" ca="1" si="103"/>
        <v>0</v>
      </c>
      <c r="FR40" s="17">
        <f t="shared" ca="1" si="103"/>
        <v>0</v>
      </c>
      <c r="FS40" s="17">
        <f t="shared" ca="1" si="103"/>
        <v>0</v>
      </c>
      <c r="FT40" s="17">
        <f t="shared" ca="1" si="103"/>
        <v>0</v>
      </c>
      <c r="FU40" s="17">
        <f t="shared" ca="1" si="103"/>
        <v>0</v>
      </c>
      <c r="FV40" s="17">
        <f t="shared" ca="1" si="103"/>
        <v>0</v>
      </c>
      <c r="FW40" s="17">
        <f t="shared" ca="1" si="103"/>
        <v>0</v>
      </c>
      <c r="FX40" s="17">
        <f t="shared" ca="1" si="103"/>
        <v>0</v>
      </c>
      <c r="FY40" s="17">
        <f t="shared" ca="1" si="103"/>
        <v>0</v>
      </c>
      <c r="FZ40" s="17">
        <f t="shared" ca="1" si="103"/>
        <v>0</v>
      </c>
      <c r="GA40" s="17">
        <f t="shared" ca="1" si="103"/>
        <v>0</v>
      </c>
      <c r="GB40" s="17">
        <f t="shared" ca="1" si="103"/>
        <v>0</v>
      </c>
      <c r="GC40" s="17">
        <f t="shared" ca="1" si="103"/>
        <v>0</v>
      </c>
      <c r="GD40" s="17">
        <f t="shared" ca="1" si="103"/>
        <v>0</v>
      </c>
      <c r="GE40" s="17">
        <f t="shared" ca="1" si="103"/>
        <v>0</v>
      </c>
      <c r="GF40" s="17">
        <f t="shared" ca="1" si="103"/>
        <v>0</v>
      </c>
      <c r="GG40" s="17">
        <f t="shared" ca="1" si="103"/>
        <v>0</v>
      </c>
      <c r="GH40" s="17">
        <f t="shared" ca="1" si="103"/>
        <v>0</v>
      </c>
      <c r="GI40" s="17">
        <f t="shared" ca="1" si="103"/>
        <v>0</v>
      </c>
      <c r="GJ40" s="17">
        <f t="shared" ca="1" si="103"/>
        <v>0</v>
      </c>
      <c r="GK40" s="17">
        <f t="shared" ca="1" si="103"/>
        <v>0</v>
      </c>
      <c r="GL40" s="17">
        <f t="shared" ca="1" si="103"/>
        <v>0</v>
      </c>
      <c r="GM40" s="17">
        <f t="shared" ca="1" si="103"/>
        <v>0</v>
      </c>
      <c r="GN40" s="17">
        <f t="shared" ca="1" si="103"/>
        <v>0</v>
      </c>
      <c r="GO40" s="17">
        <f t="shared" ca="1" si="103"/>
        <v>0</v>
      </c>
      <c r="GP40" s="17">
        <f t="shared" ca="1" si="103"/>
        <v>0</v>
      </c>
      <c r="GQ40" s="17">
        <f t="shared" ca="1" si="103"/>
        <v>0</v>
      </c>
      <c r="GR40" s="17">
        <f t="shared" ca="1" si="103"/>
        <v>0</v>
      </c>
      <c r="GS40" s="17">
        <f t="shared" ca="1" si="103"/>
        <v>0</v>
      </c>
      <c r="GT40" s="17">
        <f t="shared" ca="1" si="103"/>
        <v>0</v>
      </c>
      <c r="GU40" s="17">
        <f t="shared" ca="1" si="103"/>
        <v>0</v>
      </c>
      <c r="GV40" s="17">
        <f t="shared" ca="1" si="103"/>
        <v>0</v>
      </c>
      <c r="GW40" s="17">
        <f t="shared" ca="1" si="103"/>
        <v>0</v>
      </c>
      <c r="GX40" s="17">
        <f t="shared" ca="1" si="103"/>
        <v>0</v>
      </c>
      <c r="GY40" s="17">
        <f t="shared" ca="1" si="103"/>
        <v>0</v>
      </c>
      <c r="GZ40" s="17">
        <f t="shared" ca="1" si="103"/>
        <v>0</v>
      </c>
      <c r="HA40" s="17">
        <f t="shared" ref="HA40:JL40" ca="1" si="104">HA14+HA25+HA32+HA37</f>
        <v>0</v>
      </c>
      <c r="HB40" s="17">
        <f t="shared" ca="1" si="104"/>
        <v>0</v>
      </c>
      <c r="HC40" s="17">
        <f t="shared" ca="1" si="104"/>
        <v>0</v>
      </c>
      <c r="HD40" s="17">
        <f t="shared" ca="1" si="104"/>
        <v>0</v>
      </c>
      <c r="HE40" s="17">
        <f t="shared" ca="1" si="104"/>
        <v>0</v>
      </c>
      <c r="HF40" s="17">
        <f t="shared" ca="1" si="104"/>
        <v>0</v>
      </c>
      <c r="HG40" s="17">
        <f t="shared" ca="1" si="104"/>
        <v>0</v>
      </c>
      <c r="HH40" s="17">
        <f t="shared" ca="1" si="104"/>
        <v>0</v>
      </c>
      <c r="HI40" s="17">
        <f t="shared" ca="1" si="104"/>
        <v>0</v>
      </c>
      <c r="HJ40" s="17">
        <f t="shared" ca="1" si="104"/>
        <v>0</v>
      </c>
      <c r="HK40" s="17">
        <f t="shared" ca="1" si="104"/>
        <v>0</v>
      </c>
      <c r="HL40" s="17">
        <f t="shared" ca="1" si="104"/>
        <v>0</v>
      </c>
      <c r="HM40" s="17">
        <f t="shared" ca="1" si="104"/>
        <v>0</v>
      </c>
      <c r="HN40" s="17">
        <f t="shared" ca="1" si="104"/>
        <v>0</v>
      </c>
      <c r="HO40" s="17">
        <f t="shared" ca="1" si="104"/>
        <v>0</v>
      </c>
      <c r="HP40" s="17">
        <f t="shared" ca="1" si="104"/>
        <v>0</v>
      </c>
      <c r="HQ40" s="17">
        <f t="shared" ca="1" si="104"/>
        <v>0</v>
      </c>
      <c r="HR40" s="17">
        <f t="shared" ca="1" si="104"/>
        <v>0</v>
      </c>
      <c r="HS40" s="17">
        <f t="shared" ca="1" si="104"/>
        <v>0</v>
      </c>
      <c r="HT40" s="17">
        <f t="shared" ca="1" si="104"/>
        <v>0</v>
      </c>
      <c r="HU40" s="17">
        <f t="shared" ca="1" si="104"/>
        <v>0</v>
      </c>
      <c r="HV40" s="17">
        <f t="shared" ca="1" si="104"/>
        <v>0</v>
      </c>
      <c r="HW40" s="17">
        <f t="shared" ca="1" si="104"/>
        <v>0</v>
      </c>
      <c r="HX40" s="17">
        <f t="shared" ca="1" si="104"/>
        <v>0</v>
      </c>
      <c r="HY40" s="17">
        <f t="shared" ca="1" si="104"/>
        <v>0</v>
      </c>
      <c r="HZ40" s="17">
        <f t="shared" ca="1" si="104"/>
        <v>0</v>
      </c>
      <c r="IA40" s="17">
        <f t="shared" ca="1" si="104"/>
        <v>0</v>
      </c>
      <c r="IB40" s="17">
        <f t="shared" ca="1" si="104"/>
        <v>0</v>
      </c>
      <c r="IC40" s="17">
        <f t="shared" ca="1" si="104"/>
        <v>0</v>
      </c>
      <c r="ID40" s="17">
        <f t="shared" ca="1" si="104"/>
        <v>0</v>
      </c>
      <c r="IE40" s="17">
        <f t="shared" ca="1" si="104"/>
        <v>0</v>
      </c>
      <c r="IF40" s="17">
        <f t="shared" ca="1" si="104"/>
        <v>0</v>
      </c>
      <c r="IG40" s="17">
        <f t="shared" ca="1" si="104"/>
        <v>0</v>
      </c>
      <c r="IH40" s="17">
        <f t="shared" ca="1" si="104"/>
        <v>0</v>
      </c>
      <c r="II40" s="17">
        <f t="shared" ca="1" si="104"/>
        <v>0</v>
      </c>
      <c r="IJ40" s="17">
        <f t="shared" ca="1" si="104"/>
        <v>0</v>
      </c>
      <c r="IK40" s="17">
        <f t="shared" ca="1" si="104"/>
        <v>0</v>
      </c>
      <c r="IL40" s="17">
        <f t="shared" ca="1" si="104"/>
        <v>0</v>
      </c>
      <c r="IM40" s="17">
        <f t="shared" ca="1" si="104"/>
        <v>0</v>
      </c>
      <c r="IN40" s="17">
        <f t="shared" ca="1" si="104"/>
        <v>0</v>
      </c>
      <c r="IO40" s="17">
        <f t="shared" ca="1" si="104"/>
        <v>0</v>
      </c>
      <c r="IP40" s="17">
        <f t="shared" ca="1" si="104"/>
        <v>0</v>
      </c>
      <c r="IQ40" s="17">
        <f t="shared" ca="1" si="104"/>
        <v>0</v>
      </c>
      <c r="IR40" s="17">
        <f t="shared" ca="1" si="104"/>
        <v>0</v>
      </c>
      <c r="IS40" s="17">
        <f t="shared" ca="1" si="104"/>
        <v>0</v>
      </c>
      <c r="IT40" s="17">
        <f t="shared" ca="1" si="104"/>
        <v>0</v>
      </c>
      <c r="IU40" s="17">
        <f t="shared" ca="1" si="104"/>
        <v>0</v>
      </c>
      <c r="IV40" s="17">
        <f t="shared" ca="1" si="104"/>
        <v>0</v>
      </c>
      <c r="IW40" s="17">
        <f t="shared" ca="1" si="104"/>
        <v>0</v>
      </c>
      <c r="IX40" s="17">
        <f t="shared" ca="1" si="104"/>
        <v>0</v>
      </c>
      <c r="IY40" s="17">
        <f t="shared" ca="1" si="104"/>
        <v>0</v>
      </c>
      <c r="IZ40" s="17">
        <f t="shared" ca="1" si="104"/>
        <v>0</v>
      </c>
      <c r="JA40" s="17">
        <f t="shared" ca="1" si="104"/>
        <v>0</v>
      </c>
      <c r="JB40" s="17">
        <f t="shared" ca="1" si="104"/>
        <v>0</v>
      </c>
      <c r="JC40" s="17">
        <f t="shared" ca="1" si="104"/>
        <v>0</v>
      </c>
      <c r="JD40" s="17">
        <f t="shared" ca="1" si="104"/>
        <v>0</v>
      </c>
      <c r="JE40" s="17">
        <f t="shared" ca="1" si="104"/>
        <v>0</v>
      </c>
      <c r="JF40" s="17">
        <f t="shared" ca="1" si="104"/>
        <v>0</v>
      </c>
      <c r="JG40" s="17">
        <f t="shared" ca="1" si="104"/>
        <v>0</v>
      </c>
      <c r="JH40" s="17">
        <f t="shared" ca="1" si="104"/>
        <v>0</v>
      </c>
      <c r="JI40" s="17">
        <f t="shared" ca="1" si="104"/>
        <v>0</v>
      </c>
      <c r="JJ40" s="17">
        <f t="shared" ca="1" si="104"/>
        <v>0</v>
      </c>
      <c r="JK40" s="17">
        <f t="shared" ca="1" si="104"/>
        <v>0</v>
      </c>
      <c r="JL40" s="17">
        <f t="shared" ca="1" si="104"/>
        <v>0</v>
      </c>
      <c r="JM40" s="17">
        <f t="shared" ref="JM40:LX40" ca="1" si="105">JM14+JM25+JM32+JM37</f>
        <v>0</v>
      </c>
      <c r="JN40" s="17">
        <f t="shared" ca="1" si="105"/>
        <v>0</v>
      </c>
      <c r="JO40" s="17">
        <f t="shared" ca="1" si="105"/>
        <v>0</v>
      </c>
      <c r="JP40" s="17">
        <f t="shared" ca="1" si="105"/>
        <v>0</v>
      </c>
      <c r="JQ40" s="17">
        <f t="shared" ca="1" si="105"/>
        <v>0</v>
      </c>
      <c r="JR40" s="17">
        <f t="shared" ca="1" si="105"/>
        <v>0</v>
      </c>
      <c r="JS40" s="17">
        <f t="shared" ca="1" si="105"/>
        <v>0</v>
      </c>
      <c r="JT40" s="17">
        <f t="shared" ca="1" si="105"/>
        <v>0</v>
      </c>
      <c r="JU40" s="17">
        <f t="shared" ca="1" si="105"/>
        <v>0</v>
      </c>
      <c r="JV40" s="17">
        <f t="shared" ca="1" si="105"/>
        <v>0</v>
      </c>
      <c r="JW40" s="17">
        <f t="shared" ca="1" si="105"/>
        <v>0</v>
      </c>
      <c r="JX40" s="17">
        <f t="shared" ca="1" si="105"/>
        <v>0</v>
      </c>
      <c r="JY40" s="17">
        <f t="shared" ca="1" si="105"/>
        <v>0</v>
      </c>
      <c r="JZ40" s="17">
        <f t="shared" ca="1" si="105"/>
        <v>0</v>
      </c>
      <c r="KA40" s="17">
        <f t="shared" ca="1" si="105"/>
        <v>0</v>
      </c>
      <c r="KB40" s="17">
        <f t="shared" ca="1" si="105"/>
        <v>0</v>
      </c>
      <c r="KC40" s="17">
        <f t="shared" ca="1" si="105"/>
        <v>0</v>
      </c>
      <c r="KD40" s="17">
        <f t="shared" ca="1" si="105"/>
        <v>0</v>
      </c>
      <c r="KE40" s="17">
        <f t="shared" ca="1" si="105"/>
        <v>0</v>
      </c>
      <c r="KF40" s="17">
        <f t="shared" ca="1" si="105"/>
        <v>0</v>
      </c>
      <c r="KG40" s="17">
        <f t="shared" ca="1" si="105"/>
        <v>0</v>
      </c>
      <c r="KH40" s="17">
        <f t="shared" ca="1" si="105"/>
        <v>0</v>
      </c>
      <c r="KI40" s="17">
        <f t="shared" ca="1" si="105"/>
        <v>0</v>
      </c>
      <c r="KJ40" s="17">
        <f t="shared" ca="1" si="105"/>
        <v>0</v>
      </c>
      <c r="KK40" s="17">
        <f t="shared" ca="1" si="105"/>
        <v>0</v>
      </c>
      <c r="KL40" s="17">
        <f t="shared" ca="1" si="105"/>
        <v>0</v>
      </c>
      <c r="KM40" s="17">
        <f t="shared" ca="1" si="105"/>
        <v>0</v>
      </c>
      <c r="KN40" s="17">
        <f t="shared" ca="1" si="105"/>
        <v>0</v>
      </c>
      <c r="KO40" s="17">
        <f t="shared" ca="1" si="105"/>
        <v>0</v>
      </c>
      <c r="KP40" s="17">
        <f t="shared" ca="1" si="105"/>
        <v>0</v>
      </c>
      <c r="KQ40" s="17">
        <f t="shared" ca="1" si="105"/>
        <v>0</v>
      </c>
      <c r="KR40" s="17">
        <f t="shared" ca="1" si="105"/>
        <v>0</v>
      </c>
      <c r="KS40" s="17">
        <f t="shared" ca="1" si="105"/>
        <v>0</v>
      </c>
      <c r="KT40" s="17">
        <f t="shared" ca="1" si="105"/>
        <v>0</v>
      </c>
      <c r="KU40" s="17">
        <f t="shared" ca="1" si="105"/>
        <v>0</v>
      </c>
      <c r="KV40" s="17">
        <f t="shared" ca="1" si="105"/>
        <v>0</v>
      </c>
      <c r="KW40" s="17">
        <f t="shared" ca="1" si="105"/>
        <v>0</v>
      </c>
      <c r="KX40" s="17">
        <f t="shared" ca="1" si="105"/>
        <v>0</v>
      </c>
      <c r="KY40" s="17">
        <f t="shared" ca="1" si="105"/>
        <v>0</v>
      </c>
      <c r="KZ40" s="17">
        <f t="shared" ca="1" si="105"/>
        <v>0</v>
      </c>
      <c r="LA40" s="17">
        <f t="shared" ca="1" si="105"/>
        <v>0</v>
      </c>
      <c r="LB40" s="17">
        <f t="shared" ca="1" si="105"/>
        <v>0</v>
      </c>
      <c r="LC40" s="17">
        <f t="shared" ca="1" si="105"/>
        <v>0</v>
      </c>
      <c r="LD40" s="17">
        <f t="shared" ca="1" si="105"/>
        <v>0</v>
      </c>
      <c r="LE40" s="17">
        <f t="shared" ca="1" si="105"/>
        <v>0</v>
      </c>
      <c r="LF40" s="17">
        <f t="shared" ca="1" si="105"/>
        <v>0</v>
      </c>
      <c r="LG40" s="17">
        <f t="shared" ca="1" si="105"/>
        <v>0</v>
      </c>
      <c r="LH40" s="17">
        <f t="shared" ca="1" si="105"/>
        <v>0</v>
      </c>
      <c r="LI40" s="17">
        <f t="shared" ca="1" si="105"/>
        <v>0</v>
      </c>
      <c r="LJ40" s="17">
        <f t="shared" ca="1" si="105"/>
        <v>0</v>
      </c>
      <c r="LK40" s="17">
        <f t="shared" ca="1" si="105"/>
        <v>0</v>
      </c>
      <c r="LL40" s="17">
        <f t="shared" ca="1" si="105"/>
        <v>0</v>
      </c>
      <c r="LM40" s="17">
        <f t="shared" ca="1" si="105"/>
        <v>0</v>
      </c>
      <c r="LN40" s="17">
        <f t="shared" ca="1" si="105"/>
        <v>0</v>
      </c>
      <c r="LO40" s="17">
        <f t="shared" ca="1" si="105"/>
        <v>0</v>
      </c>
      <c r="LP40" s="17">
        <f t="shared" ca="1" si="105"/>
        <v>0</v>
      </c>
      <c r="LQ40" s="17">
        <f t="shared" ca="1" si="105"/>
        <v>0</v>
      </c>
      <c r="LR40" s="17">
        <f t="shared" ca="1" si="105"/>
        <v>0</v>
      </c>
      <c r="LS40" s="17">
        <f t="shared" ca="1" si="105"/>
        <v>0</v>
      </c>
      <c r="LT40" s="17">
        <f t="shared" ca="1" si="105"/>
        <v>0</v>
      </c>
      <c r="LU40" s="17">
        <f t="shared" ca="1" si="105"/>
        <v>0</v>
      </c>
      <c r="LV40" s="17">
        <f t="shared" ca="1" si="105"/>
        <v>0</v>
      </c>
      <c r="LW40" s="17">
        <f t="shared" ca="1" si="105"/>
        <v>0</v>
      </c>
      <c r="LX40" s="17">
        <f t="shared" ca="1" si="105"/>
        <v>0</v>
      </c>
      <c r="LY40" s="17">
        <f t="shared" ref="LY40:OJ40" ca="1" si="106">LY14+LY25+LY32+LY37</f>
        <v>0</v>
      </c>
      <c r="LZ40" s="17">
        <f t="shared" ca="1" si="106"/>
        <v>0</v>
      </c>
      <c r="MA40" s="17">
        <f t="shared" ca="1" si="106"/>
        <v>0</v>
      </c>
      <c r="MB40" s="17">
        <f t="shared" ca="1" si="106"/>
        <v>0</v>
      </c>
      <c r="MC40" s="17">
        <f t="shared" ca="1" si="106"/>
        <v>0</v>
      </c>
      <c r="MD40" s="17">
        <f t="shared" ca="1" si="106"/>
        <v>0</v>
      </c>
      <c r="ME40" s="17">
        <f t="shared" ca="1" si="106"/>
        <v>0</v>
      </c>
      <c r="MF40" s="17">
        <f t="shared" ca="1" si="106"/>
        <v>0</v>
      </c>
      <c r="MG40" s="17">
        <f t="shared" ca="1" si="106"/>
        <v>0</v>
      </c>
      <c r="MH40" s="17">
        <f t="shared" ca="1" si="106"/>
        <v>0</v>
      </c>
      <c r="MI40" s="17">
        <f t="shared" ca="1" si="106"/>
        <v>0</v>
      </c>
      <c r="MJ40" s="17">
        <f t="shared" ca="1" si="106"/>
        <v>0</v>
      </c>
      <c r="MK40" s="17">
        <f t="shared" ca="1" si="106"/>
        <v>0</v>
      </c>
      <c r="ML40" s="17">
        <f t="shared" ca="1" si="106"/>
        <v>0</v>
      </c>
      <c r="MM40" s="17">
        <f t="shared" ca="1" si="106"/>
        <v>0</v>
      </c>
      <c r="MN40" s="17">
        <f t="shared" ca="1" si="106"/>
        <v>0</v>
      </c>
      <c r="MO40" s="17">
        <f t="shared" ca="1" si="106"/>
        <v>0</v>
      </c>
      <c r="MP40" s="17">
        <f t="shared" ca="1" si="106"/>
        <v>0</v>
      </c>
      <c r="MQ40" s="17">
        <f t="shared" ca="1" si="106"/>
        <v>0</v>
      </c>
      <c r="MR40" s="17">
        <f t="shared" ca="1" si="106"/>
        <v>0</v>
      </c>
      <c r="MS40" s="17">
        <f t="shared" ca="1" si="106"/>
        <v>0</v>
      </c>
      <c r="MT40" s="17">
        <f t="shared" ca="1" si="106"/>
        <v>0</v>
      </c>
      <c r="MU40" s="17">
        <f t="shared" ca="1" si="106"/>
        <v>0</v>
      </c>
      <c r="MV40" s="17">
        <f t="shared" ca="1" si="106"/>
        <v>0</v>
      </c>
      <c r="MW40" s="17">
        <f t="shared" ca="1" si="106"/>
        <v>0</v>
      </c>
      <c r="MX40" s="17">
        <f t="shared" ca="1" si="106"/>
        <v>0</v>
      </c>
      <c r="MY40" s="17">
        <f t="shared" ca="1" si="106"/>
        <v>0</v>
      </c>
      <c r="MZ40" s="17">
        <f t="shared" ca="1" si="106"/>
        <v>0</v>
      </c>
      <c r="NA40" s="17">
        <f t="shared" ca="1" si="106"/>
        <v>0</v>
      </c>
      <c r="NB40" s="17">
        <f t="shared" ca="1" si="106"/>
        <v>0</v>
      </c>
      <c r="NC40" s="17">
        <f t="shared" ca="1" si="106"/>
        <v>0</v>
      </c>
      <c r="ND40" s="17">
        <f t="shared" ca="1" si="106"/>
        <v>0</v>
      </c>
      <c r="NE40" s="17">
        <f t="shared" ca="1" si="106"/>
        <v>0</v>
      </c>
      <c r="NF40" s="17">
        <f t="shared" ca="1" si="106"/>
        <v>0</v>
      </c>
      <c r="NG40" s="17">
        <f t="shared" ca="1" si="106"/>
        <v>0</v>
      </c>
      <c r="NH40" s="17">
        <f t="shared" ca="1" si="106"/>
        <v>0</v>
      </c>
      <c r="NI40" s="17">
        <f t="shared" ca="1" si="106"/>
        <v>0</v>
      </c>
      <c r="NJ40" s="17">
        <f t="shared" ca="1" si="106"/>
        <v>0</v>
      </c>
      <c r="NK40" s="17">
        <f t="shared" ca="1" si="106"/>
        <v>0</v>
      </c>
      <c r="NL40" s="17">
        <f t="shared" ca="1" si="106"/>
        <v>0</v>
      </c>
      <c r="NM40" s="17">
        <f t="shared" ca="1" si="106"/>
        <v>0</v>
      </c>
      <c r="NN40" s="17">
        <f t="shared" ca="1" si="106"/>
        <v>0</v>
      </c>
      <c r="NO40" s="17">
        <f t="shared" ca="1" si="106"/>
        <v>0</v>
      </c>
      <c r="NP40" s="17">
        <f t="shared" ca="1" si="106"/>
        <v>0</v>
      </c>
      <c r="NQ40" s="17">
        <f t="shared" ca="1" si="106"/>
        <v>0</v>
      </c>
      <c r="NR40" s="17">
        <f t="shared" ca="1" si="106"/>
        <v>0</v>
      </c>
      <c r="NS40" s="17">
        <f t="shared" ca="1" si="106"/>
        <v>0</v>
      </c>
      <c r="NT40" s="17">
        <f t="shared" ca="1" si="106"/>
        <v>0</v>
      </c>
      <c r="NU40" s="17">
        <f t="shared" ca="1" si="106"/>
        <v>0</v>
      </c>
      <c r="NV40" s="17">
        <f t="shared" ca="1" si="106"/>
        <v>0</v>
      </c>
      <c r="NW40" s="17">
        <f t="shared" ca="1" si="106"/>
        <v>0</v>
      </c>
      <c r="NX40" s="17">
        <f t="shared" ca="1" si="106"/>
        <v>0</v>
      </c>
      <c r="NY40" s="17">
        <f t="shared" ca="1" si="106"/>
        <v>0</v>
      </c>
      <c r="NZ40" s="17">
        <f t="shared" ca="1" si="106"/>
        <v>0</v>
      </c>
      <c r="OA40" s="17">
        <f t="shared" ca="1" si="106"/>
        <v>0</v>
      </c>
      <c r="OB40" s="17">
        <f t="shared" ca="1" si="106"/>
        <v>0</v>
      </c>
      <c r="OC40" s="17">
        <f t="shared" ca="1" si="106"/>
        <v>0</v>
      </c>
      <c r="OD40" s="17">
        <f t="shared" ca="1" si="106"/>
        <v>0</v>
      </c>
      <c r="OE40" s="17">
        <f t="shared" ca="1" si="106"/>
        <v>0</v>
      </c>
      <c r="OF40" s="17">
        <f t="shared" ca="1" si="106"/>
        <v>0</v>
      </c>
      <c r="OG40" s="17">
        <f t="shared" ca="1" si="106"/>
        <v>0</v>
      </c>
      <c r="OH40" s="17">
        <f t="shared" ca="1" si="106"/>
        <v>0</v>
      </c>
      <c r="OI40" s="17">
        <f t="shared" ca="1" si="106"/>
        <v>0</v>
      </c>
      <c r="OJ40" s="17">
        <f t="shared" ca="1" si="106"/>
        <v>0</v>
      </c>
      <c r="OK40" s="17">
        <f t="shared" ref="OK40:OQ40" ca="1" si="107">OK14+OK25+OK32+OK37</f>
        <v>0</v>
      </c>
      <c r="OL40" s="17">
        <f t="shared" ca="1" si="107"/>
        <v>0</v>
      </c>
      <c r="OM40" s="17">
        <f t="shared" ca="1" si="107"/>
        <v>0</v>
      </c>
      <c r="ON40" s="17">
        <f t="shared" ca="1" si="107"/>
        <v>0</v>
      </c>
      <c r="OO40" s="17">
        <f t="shared" ca="1" si="107"/>
        <v>0</v>
      </c>
      <c r="OP40" s="17">
        <f t="shared" ca="1" si="107"/>
        <v>0</v>
      </c>
      <c r="OQ40" s="17">
        <f t="shared" ca="1" si="107"/>
        <v>0</v>
      </c>
      <c r="OT40" s="17">
        <f t="shared" ref="OT40:OT41" ca="1" si="108">SUMIFS($Q40:$OQ40,$Q$3:$OQ$3,OT$12)</f>
        <v>-557903.28675063164</v>
      </c>
      <c r="OU40" s="17">
        <f t="shared" ref="OU40:QA41" ca="1" si="109">SUMIFS($Q40:$OQ40,$Q$3:$OQ$3,OU$12)</f>
        <v>-955.54166666666686</v>
      </c>
      <c r="OV40" s="17">
        <f t="shared" ca="1" si="109"/>
        <v>-965.09708333333344</v>
      </c>
      <c r="OW40" s="17">
        <f t="shared" ca="1" si="109"/>
        <v>-974.74805416666663</v>
      </c>
      <c r="OX40" s="17">
        <f t="shared" ca="1" si="109"/>
        <v>-984.49553470833314</v>
      </c>
      <c r="OY40" s="17">
        <f t="shared" ca="1" si="109"/>
        <v>-994.34049005541681</v>
      </c>
      <c r="OZ40" s="17">
        <f t="shared" ca="1" si="109"/>
        <v>-1004.2838949559707</v>
      </c>
      <c r="PA40" s="17">
        <f t="shared" ca="1" si="109"/>
        <v>-1014.3267339055304</v>
      </c>
      <c r="PB40" s="17">
        <f t="shared" ca="1" si="109"/>
        <v>-1024.4700012445858</v>
      </c>
      <c r="PC40" s="17">
        <f t="shared" ca="1" si="109"/>
        <v>999398.20238584722</v>
      </c>
      <c r="PD40" s="17">
        <f t="shared" ca="1" si="109"/>
        <v>0</v>
      </c>
      <c r="PE40" s="17">
        <f t="shared" ca="1" si="109"/>
        <v>0</v>
      </c>
      <c r="PF40" s="17">
        <f t="shared" ca="1" si="109"/>
        <v>0</v>
      </c>
      <c r="PG40" s="17">
        <f t="shared" ca="1" si="109"/>
        <v>0</v>
      </c>
      <c r="PH40" s="17">
        <f t="shared" ca="1" si="109"/>
        <v>0</v>
      </c>
      <c r="PI40" s="17">
        <f t="shared" ca="1" si="109"/>
        <v>0</v>
      </c>
      <c r="PJ40" s="17">
        <f t="shared" ca="1" si="109"/>
        <v>0</v>
      </c>
      <c r="PK40" s="17">
        <f t="shared" ca="1" si="109"/>
        <v>0</v>
      </c>
      <c r="PL40" s="17">
        <f t="shared" ca="1" si="109"/>
        <v>0</v>
      </c>
      <c r="PM40" s="17">
        <f t="shared" ca="1" si="109"/>
        <v>0</v>
      </c>
      <c r="PN40" s="17">
        <f t="shared" ca="1" si="109"/>
        <v>0</v>
      </c>
      <c r="PO40" s="17">
        <f t="shared" ca="1" si="109"/>
        <v>0</v>
      </c>
      <c r="PP40" s="17">
        <f t="shared" ca="1" si="109"/>
        <v>0</v>
      </c>
      <c r="PQ40" s="17">
        <f t="shared" ca="1" si="109"/>
        <v>0</v>
      </c>
      <c r="PR40" s="17">
        <f t="shared" ca="1" si="109"/>
        <v>0</v>
      </c>
      <c r="PS40" s="17">
        <f t="shared" ca="1" si="109"/>
        <v>0</v>
      </c>
      <c r="PT40" s="17">
        <f t="shared" ca="1" si="109"/>
        <v>0</v>
      </c>
      <c r="PU40" s="17">
        <f t="shared" ca="1" si="109"/>
        <v>0</v>
      </c>
      <c r="PV40" s="17">
        <f t="shared" ca="1" si="109"/>
        <v>0</v>
      </c>
      <c r="PW40" s="17">
        <f t="shared" ca="1" si="109"/>
        <v>0</v>
      </c>
      <c r="PX40" s="17">
        <f t="shared" ca="1" si="109"/>
        <v>0</v>
      </c>
      <c r="PY40" s="17">
        <f t="shared" ca="1" si="109"/>
        <v>0</v>
      </c>
      <c r="PZ40" s="17">
        <f t="shared" ca="1" si="109"/>
        <v>0</v>
      </c>
      <c r="QA40" s="17">
        <f t="shared" ca="1" si="109"/>
        <v>0</v>
      </c>
    </row>
    <row r="41" spans="2:660" ht="15" x14ac:dyDescent="0.3">
      <c r="B41" s="14" t="s">
        <v>70</v>
      </c>
      <c r="D41" s="1"/>
      <c r="E41" s="9">
        <v>0</v>
      </c>
      <c r="F41" s="47">
        <v>0.6</v>
      </c>
      <c r="G41" s="11"/>
      <c r="H41" s="18" t="s">
        <v>78</v>
      </c>
      <c r="I41" s="56">
        <f>+F41*100</f>
        <v>60</v>
      </c>
      <c r="M41" s="1" t="s">
        <v>54</v>
      </c>
      <c r="O41" s="54">
        <f t="shared" ca="1" si="100"/>
        <v>986226.73226014397</v>
      </c>
      <c r="Q41" s="17">
        <f ca="1">+Q25+Q32+++Q37</f>
        <v>-4779.1666666666688</v>
      </c>
      <c r="R41" s="17">
        <f ca="1">R25+R32+R37</f>
        <v>-79.166666666666671</v>
      </c>
      <c r="S41" s="17">
        <f t="shared" ref="S41:CD41" ca="1" si="110">S25+S32+S37</f>
        <v>-79.166666666666671</v>
      </c>
      <c r="T41" s="17">
        <f t="shared" ca="1" si="110"/>
        <v>-79.166666666666671</v>
      </c>
      <c r="U41" s="17">
        <f t="shared" ca="1" si="110"/>
        <v>-79.166666666666671</v>
      </c>
      <c r="V41" s="17">
        <f t="shared" ca="1" si="110"/>
        <v>-79.166666666666671</v>
      </c>
      <c r="W41" s="17">
        <f t="shared" ca="1" si="110"/>
        <v>-79.166666666666671</v>
      </c>
      <c r="X41" s="17">
        <f t="shared" ca="1" si="110"/>
        <v>-79.166666666666671</v>
      </c>
      <c r="Y41" s="17">
        <f t="shared" ca="1" si="110"/>
        <v>-79.166666666666671</v>
      </c>
      <c r="Z41" s="17">
        <f t="shared" ca="1" si="110"/>
        <v>-79.166666666666671</v>
      </c>
      <c r="AA41" s="17">
        <f t="shared" ca="1" si="110"/>
        <v>-79.166666666666671</v>
      </c>
      <c r="AB41" s="17">
        <f t="shared" ca="1" si="110"/>
        <v>-79.166666666666671</v>
      </c>
      <c r="AC41" s="17">
        <f t="shared" ca="1" si="110"/>
        <v>-79.958333333333329</v>
      </c>
      <c r="AD41" s="17">
        <f t="shared" ca="1" si="110"/>
        <v>-79.958333333333329</v>
      </c>
      <c r="AE41" s="17">
        <f t="shared" ca="1" si="110"/>
        <v>-79.958333333333329</v>
      </c>
      <c r="AF41" s="17">
        <f t="shared" ca="1" si="110"/>
        <v>-79.958333333333329</v>
      </c>
      <c r="AG41" s="17">
        <f t="shared" ca="1" si="110"/>
        <v>-79.958333333333329</v>
      </c>
      <c r="AH41" s="17">
        <f t="shared" ca="1" si="110"/>
        <v>-79.958333333333329</v>
      </c>
      <c r="AI41" s="17">
        <f t="shared" ca="1" si="110"/>
        <v>-79.958333333333329</v>
      </c>
      <c r="AJ41" s="17">
        <f t="shared" ca="1" si="110"/>
        <v>-79.958333333333329</v>
      </c>
      <c r="AK41" s="17">
        <f t="shared" ca="1" si="110"/>
        <v>-79.958333333333329</v>
      </c>
      <c r="AL41" s="17">
        <f t="shared" ca="1" si="110"/>
        <v>-79.958333333333329</v>
      </c>
      <c r="AM41" s="17">
        <f t="shared" ca="1" si="110"/>
        <v>-79.958333333333329</v>
      </c>
      <c r="AN41" s="17">
        <f t="shared" ca="1" si="110"/>
        <v>-79.958333333333329</v>
      </c>
      <c r="AO41" s="17">
        <f t="shared" ca="1" si="110"/>
        <v>-80.757916666666674</v>
      </c>
      <c r="AP41" s="17">
        <f t="shared" ca="1" si="110"/>
        <v>-80.757916666666674</v>
      </c>
      <c r="AQ41" s="17">
        <f t="shared" ca="1" si="110"/>
        <v>-80.757916666666674</v>
      </c>
      <c r="AR41" s="17">
        <f t="shared" ca="1" si="110"/>
        <v>-80.757916666666674</v>
      </c>
      <c r="AS41" s="17">
        <f t="shared" ca="1" si="110"/>
        <v>-80.757916666666674</v>
      </c>
      <c r="AT41" s="17">
        <f t="shared" ca="1" si="110"/>
        <v>-80.757916666666674</v>
      </c>
      <c r="AU41" s="17">
        <f t="shared" ca="1" si="110"/>
        <v>-80.757916666666674</v>
      </c>
      <c r="AV41" s="17">
        <f t="shared" ca="1" si="110"/>
        <v>-80.757916666666674</v>
      </c>
      <c r="AW41" s="17">
        <f t="shared" ca="1" si="110"/>
        <v>-80.757916666666674</v>
      </c>
      <c r="AX41" s="17">
        <f t="shared" ca="1" si="110"/>
        <v>-80.757916666666674</v>
      </c>
      <c r="AY41" s="17">
        <f t="shared" ca="1" si="110"/>
        <v>-80.757916666666674</v>
      </c>
      <c r="AZ41" s="17">
        <f t="shared" ca="1" si="110"/>
        <v>-80.757916666666674</v>
      </c>
      <c r="BA41" s="17">
        <f t="shared" ca="1" si="110"/>
        <v>-81.565495833333316</v>
      </c>
      <c r="BB41" s="17">
        <f t="shared" ca="1" si="110"/>
        <v>-81.565495833333316</v>
      </c>
      <c r="BC41" s="17">
        <f t="shared" ca="1" si="110"/>
        <v>-81.565495833333316</v>
      </c>
      <c r="BD41" s="17">
        <f t="shared" ca="1" si="110"/>
        <v>-81.565495833333316</v>
      </c>
      <c r="BE41" s="17">
        <f t="shared" ca="1" si="110"/>
        <v>-81.565495833333316</v>
      </c>
      <c r="BF41" s="17">
        <f t="shared" ca="1" si="110"/>
        <v>-81.565495833333316</v>
      </c>
      <c r="BG41" s="17">
        <f t="shared" ca="1" si="110"/>
        <v>-81.565495833333316</v>
      </c>
      <c r="BH41" s="17">
        <f t="shared" ca="1" si="110"/>
        <v>-81.565495833333316</v>
      </c>
      <c r="BI41" s="17">
        <f t="shared" ca="1" si="110"/>
        <v>-81.565495833333316</v>
      </c>
      <c r="BJ41" s="17">
        <f t="shared" ca="1" si="110"/>
        <v>-81.565495833333316</v>
      </c>
      <c r="BK41" s="17">
        <f t="shared" ca="1" si="110"/>
        <v>-81.565495833333316</v>
      </c>
      <c r="BL41" s="17">
        <f t="shared" ca="1" si="110"/>
        <v>-81.565495833333316</v>
      </c>
      <c r="BM41" s="17">
        <f t="shared" ca="1" si="110"/>
        <v>-82.381150791666656</v>
      </c>
      <c r="BN41" s="17">
        <f t="shared" ca="1" si="110"/>
        <v>-82.381150791666656</v>
      </c>
      <c r="BO41" s="17">
        <f t="shared" ca="1" si="110"/>
        <v>-82.381150791666656</v>
      </c>
      <c r="BP41" s="17">
        <f t="shared" ca="1" si="110"/>
        <v>-82.381150791666656</v>
      </c>
      <c r="BQ41" s="17">
        <f t="shared" ca="1" si="110"/>
        <v>-82.381150791666656</v>
      </c>
      <c r="BR41" s="17">
        <f t="shared" ca="1" si="110"/>
        <v>-82.381150791666656</v>
      </c>
      <c r="BS41" s="17">
        <f t="shared" ca="1" si="110"/>
        <v>-82.381150791666656</v>
      </c>
      <c r="BT41" s="17">
        <f t="shared" ca="1" si="110"/>
        <v>-82.381150791666656</v>
      </c>
      <c r="BU41" s="17">
        <f t="shared" ca="1" si="110"/>
        <v>-82.381150791666656</v>
      </c>
      <c r="BV41" s="17">
        <f t="shared" ca="1" si="110"/>
        <v>-82.381150791666656</v>
      </c>
      <c r="BW41" s="17">
        <f t="shared" ca="1" si="110"/>
        <v>-82.381150791666656</v>
      </c>
      <c r="BX41" s="17">
        <f t="shared" ca="1" si="110"/>
        <v>-82.381150791666656</v>
      </c>
      <c r="BY41" s="17">
        <f t="shared" ca="1" si="110"/>
        <v>-83.204962299583329</v>
      </c>
      <c r="BZ41" s="17">
        <f t="shared" ca="1" si="110"/>
        <v>-83.204962299583329</v>
      </c>
      <c r="CA41" s="17">
        <f t="shared" ca="1" si="110"/>
        <v>-83.204962299583329</v>
      </c>
      <c r="CB41" s="17">
        <f t="shared" ca="1" si="110"/>
        <v>-83.204962299583329</v>
      </c>
      <c r="CC41" s="17">
        <f t="shared" ca="1" si="110"/>
        <v>-83.204962299583329</v>
      </c>
      <c r="CD41" s="17">
        <f t="shared" ca="1" si="110"/>
        <v>-83.204962299583329</v>
      </c>
      <c r="CE41" s="17">
        <f t="shared" ref="CE41:EP41" ca="1" si="111">CE25+CE32+CE37</f>
        <v>-83.204962299583329</v>
      </c>
      <c r="CF41" s="17">
        <f t="shared" ca="1" si="111"/>
        <v>-83.204962299583329</v>
      </c>
      <c r="CG41" s="17">
        <f t="shared" ca="1" si="111"/>
        <v>-83.204962299583329</v>
      </c>
      <c r="CH41" s="17">
        <f t="shared" ca="1" si="111"/>
        <v>-83.204962299583329</v>
      </c>
      <c r="CI41" s="17">
        <f t="shared" ca="1" si="111"/>
        <v>-83.204962299583329</v>
      </c>
      <c r="CJ41" s="17">
        <f t="shared" ca="1" si="111"/>
        <v>-83.204962299583329</v>
      </c>
      <c r="CK41" s="17">
        <f t="shared" ca="1" si="111"/>
        <v>-84.037011922579168</v>
      </c>
      <c r="CL41" s="17">
        <f t="shared" ca="1" si="111"/>
        <v>-84.037011922579168</v>
      </c>
      <c r="CM41" s="17">
        <f t="shared" ca="1" si="111"/>
        <v>-84.037011922579168</v>
      </c>
      <c r="CN41" s="17">
        <f t="shared" ca="1" si="111"/>
        <v>-84.037011922579168</v>
      </c>
      <c r="CO41" s="17">
        <f t="shared" ca="1" si="111"/>
        <v>-84.037011922579168</v>
      </c>
      <c r="CP41" s="17">
        <f t="shared" ca="1" si="111"/>
        <v>-84.037011922579168</v>
      </c>
      <c r="CQ41" s="17">
        <f t="shared" ca="1" si="111"/>
        <v>-84.037011922579168</v>
      </c>
      <c r="CR41" s="17">
        <f t="shared" ca="1" si="111"/>
        <v>-84.037011922579168</v>
      </c>
      <c r="CS41" s="17">
        <f t="shared" ca="1" si="111"/>
        <v>-84.037011922579168</v>
      </c>
      <c r="CT41" s="17">
        <f t="shared" ca="1" si="111"/>
        <v>-84.037011922579168</v>
      </c>
      <c r="CU41" s="17">
        <f t="shared" ca="1" si="111"/>
        <v>-84.037011922579168</v>
      </c>
      <c r="CV41" s="17">
        <f t="shared" ca="1" si="111"/>
        <v>-84.037011922579168</v>
      </c>
      <c r="CW41" s="17">
        <f t="shared" ca="1" si="111"/>
        <v>-84.87738204180495</v>
      </c>
      <c r="CX41" s="17">
        <f t="shared" ca="1" si="111"/>
        <v>-84.87738204180495</v>
      </c>
      <c r="CY41" s="17">
        <f t="shared" ca="1" si="111"/>
        <v>-84.87738204180495</v>
      </c>
      <c r="CZ41" s="17">
        <f t="shared" ca="1" si="111"/>
        <v>-84.87738204180495</v>
      </c>
      <c r="DA41" s="17">
        <f t="shared" ca="1" si="111"/>
        <v>-84.87738204180495</v>
      </c>
      <c r="DB41" s="17">
        <f t="shared" ca="1" si="111"/>
        <v>-84.87738204180495</v>
      </c>
      <c r="DC41" s="17">
        <f t="shared" ca="1" si="111"/>
        <v>-84.87738204180495</v>
      </c>
      <c r="DD41" s="17">
        <f t="shared" ca="1" si="111"/>
        <v>-84.87738204180495</v>
      </c>
      <c r="DE41" s="17">
        <f t="shared" ca="1" si="111"/>
        <v>-84.87738204180495</v>
      </c>
      <c r="DF41" s="17">
        <f t="shared" ca="1" si="111"/>
        <v>-84.87738204180495</v>
      </c>
      <c r="DG41" s="17">
        <f t="shared" ca="1" si="111"/>
        <v>-84.87738204180495</v>
      </c>
      <c r="DH41" s="17">
        <f t="shared" ca="1" si="111"/>
        <v>-84.87738204180495</v>
      </c>
      <c r="DI41" s="17">
        <f t="shared" ca="1" si="111"/>
        <v>-85.726155862223024</v>
      </c>
      <c r="DJ41" s="17">
        <f t="shared" ca="1" si="111"/>
        <v>-85.726155862223024</v>
      </c>
      <c r="DK41" s="17">
        <f t="shared" ca="1" si="111"/>
        <v>-85.726155862223024</v>
      </c>
      <c r="DL41" s="17">
        <f t="shared" ca="1" si="111"/>
        <v>-85.726155862223024</v>
      </c>
      <c r="DM41" s="17">
        <f t="shared" ca="1" si="111"/>
        <v>-85.726155862223024</v>
      </c>
      <c r="DN41" s="17">
        <f t="shared" ca="1" si="111"/>
        <v>-85.726155862223024</v>
      </c>
      <c r="DO41" s="17">
        <f t="shared" ca="1" si="111"/>
        <v>-85.726155862223024</v>
      </c>
      <c r="DP41" s="17">
        <f t="shared" ca="1" si="111"/>
        <v>-85.726155862223024</v>
      </c>
      <c r="DQ41" s="17">
        <f t="shared" ca="1" si="111"/>
        <v>-85.726155862223024</v>
      </c>
      <c r="DR41" s="17">
        <f t="shared" ca="1" si="111"/>
        <v>-85.726155862223024</v>
      </c>
      <c r="DS41" s="17">
        <f t="shared" ca="1" si="111"/>
        <v>-85.726155862223024</v>
      </c>
      <c r="DT41" s="17">
        <f t="shared" ca="1" si="111"/>
        <v>-85.726155862223024</v>
      </c>
      <c r="DU41" s="17">
        <f t="shared" ca="1" si="111"/>
        <v>-86.583417420845251</v>
      </c>
      <c r="DV41" s="17">
        <f t="shared" ca="1" si="111"/>
        <v>999913.41658257914</v>
      </c>
      <c r="DW41" s="17">
        <f t="shared" ca="1" si="111"/>
        <v>0</v>
      </c>
      <c r="DX41" s="17">
        <f t="shared" ca="1" si="111"/>
        <v>0</v>
      </c>
      <c r="DY41" s="17">
        <f t="shared" ca="1" si="111"/>
        <v>0</v>
      </c>
      <c r="DZ41" s="17">
        <f t="shared" ca="1" si="111"/>
        <v>0</v>
      </c>
      <c r="EA41" s="17">
        <f t="shared" ca="1" si="111"/>
        <v>0</v>
      </c>
      <c r="EB41" s="17">
        <f t="shared" ca="1" si="111"/>
        <v>0</v>
      </c>
      <c r="EC41" s="17">
        <f t="shared" ca="1" si="111"/>
        <v>0</v>
      </c>
      <c r="ED41" s="17">
        <f t="shared" ca="1" si="111"/>
        <v>0</v>
      </c>
      <c r="EE41" s="17">
        <f t="shared" ca="1" si="111"/>
        <v>0</v>
      </c>
      <c r="EF41" s="17">
        <f t="shared" ca="1" si="111"/>
        <v>0</v>
      </c>
      <c r="EG41" s="17">
        <f t="shared" ca="1" si="111"/>
        <v>0</v>
      </c>
      <c r="EH41" s="17">
        <f t="shared" ca="1" si="111"/>
        <v>0</v>
      </c>
      <c r="EI41" s="17">
        <f t="shared" ca="1" si="111"/>
        <v>0</v>
      </c>
      <c r="EJ41" s="17">
        <f t="shared" ca="1" si="111"/>
        <v>0</v>
      </c>
      <c r="EK41" s="17">
        <f t="shared" ca="1" si="111"/>
        <v>0</v>
      </c>
      <c r="EL41" s="17">
        <f t="shared" ca="1" si="111"/>
        <v>0</v>
      </c>
      <c r="EM41" s="17">
        <f t="shared" ca="1" si="111"/>
        <v>0</v>
      </c>
      <c r="EN41" s="17">
        <f t="shared" ca="1" si="111"/>
        <v>0</v>
      </c>
      <c r="EO41" s="17">
        <f t="shared" ca="1" si="111"/>
        <v>0</v>
      </c>
      <c r="EP41" s="17">
        <f t="shared" ca="1" si="111"/>
        <v>0</v>
      </c>
      <c r="EQ41" s="17">
        <f t="shared" ref="EQ41:HB41" ca="1" si="112">EQ25+EQ32+EQ37</f>
        <v>0</v>
      </c>
      <c r="ER41" s="17">
        <f t="shared" ca="1" si="112"/>
        <v>0</v>
      </c>
      <c r="ES41" s="17">
        <f t="shared" ca="1" si="112"/>
        <v>0</v>
      </c>
      <c r="ET41" s="17">
        <f t="shared" ca="1" si="112"/>
        <v>0</v>
      </c>
      <c r="EU41" s="17">
        <f t="shared" ca="1" si="112"/>
        <v>0</v>
      </c>
      <c r="EV41" s="17">
        <f t="shared" ca="1" si="112"/>
        <v>0</v>
      </c>
      <c r="EW41" s="17">
        <f t="shared" ca="1" si="112"/>
        <v>0</v>
      </c>
      <c r="EX41" s="17">
        <f t="shared" ca="1" si="112"/>
        <v>0</v>
      </c>
      <c r="EY41" s="17">
        <f t="shared" ca="1" si="112"/>
        <v>0</v>
      </c>
      <c r="EZ41" s="17">
        <f t="shared" ca="1" si="112"/>
        <v>0</v>
      </c>
      <c r="FA41" s="17">
        <f t="shared" ca="1" si="112"/>
        <v>0</v>
      </c>
      <c r="FB41" s="17">
        <f t="shared" ca="1" si="112"/>
        <v>0</v>
      </c>
      <c r="FC41" s="17">
        <f t="shared" ca="1" si="112"/>
        <v>0</v>
      </c>
      <c r="FD41" s="17">
        <f t="shared" ca="1" si="112"/>
        <v>0</v>
      </c>
      <c r="FE41" s="17">
        <f t="shared" ca="1" si="112"/>
        <v>0</v>
      </c>
      <c r="FF41" s="17">
        <f t="shared" ca="1" si="112"/>
        <v>0</v>
      </c>
      <c r="FG41" s="17">
        <f t="shared" ca="1" si="112"/>
        <v>0</v>
      </c>
      <c r="FH41" s="17">
        <f t="shared" ca="1" si="112"/>
        <v>0</v>
      </c>
      <c r="FI41" s="17">
        <f t="shared" ca="1" si="112"/>
        <v>0</v>
      </c>
      <c r="FJ41" s="17">
        <f t="shared" ca="1" si="112"/>
        <v>0</v>
      </c>
      <c r="FK41" s="17">
        <f t="shared" ca="1" si="112"/>
        <v>0</v>
      </c>
      <c r="FL41" s="17">
        <f t="shared" ca="1" si="112"/>
        <v>0</v>
      </c>
      <c r="FM41" s="17">
        <f t="shared" ca="1" si="112"/>
        <v>0</v>
      </c>
      <c r="FN41" s="17">
        <f t="shared" ca="1" si="112"/>
        <v>0</v>
      </c>
      <c r="FO41" s="17">
        <f t="shared" ca="1" si="112"/>
        <v>0</v>
      </c>
      <c r="FP41" s="17">
        <f t="shared" ca="1" si="112"/>
        <v>0</v>
      </c>
      <c r="FQ41" s="17">
        <f t="shared" ca="1" si="112"/>
        <v>0</v>
      </c>
      <c r="FR41" s="17">
        <f t="shared" ca="1" si="112"/>
        <v>0</v>
      </c>
      <c r="FS41" s="17">
        <f t="shared" ca="1" si="112"/>
        <v>0</v>
      </c>
      <c r="FT41" s="17">
        <f t="shared" ca="1" si="112"/>
        <v>0</v>
      </c>
      <c r="FU41" s="17">
        <f t="shared" ca="1" si="112"/>
        <v>0</v>
      </c>
      <c r="FV41" s="17">
        <f t="shared" ca="1" si="112"/>
        <v>0</v>
      </c>
      <c r="FW41" s="17">
        <f t="shared" ca="1" si="112"/>
        <v>0</v>
      </c>
      <c r="FX41" s="17">
        <f t="shared" ca="1" si="112"/>
        <v>0</v>
      </c>
      <c r="FY41" s="17">
        <f t="shared" ca="1" si="112"/>
        <v>0</v>
      </c>
      <c r="FZ41" s="17">
        <f t="shared" ca="1" si="112"/>
        <v>0</v>
      </c>
      <c r="GA41" s="17">
        <f t="shared" ca="1" si="112"/>
        <v>0</v>
      </c>
      <c r="GB41" s="17">
        <f t="shared" ca="1" si="112"/>
        <v>0</v>
      </c>
      <c r="GC41" s="17">
        <f t="shared" ca="1" si="112"/>
        <v>0</v>
      </c>
      <c r="GD41" s="17">
        <f t="shared" ca="1" si="112"/>
        <v>0</v>
      </c>
      <c r="GE41" s="17">
        <f t="shared" ca="1" si="112"/>
        <v>0</v>
      </c>
      <c r="GF41" s="17">
        <f t="shared" ca="1" si="112"/>
        <v>0</v>
      </c>
      <c r="GG41" s="17">
        <f t="shared" ca="1" si="112"/>
        <v>0</v>
      </c>
      <c r="GH41" s="17">
        <f t="shared" ca="1" si="112"/>
        <v>0</v>
      </c>
      <c r="GI41" s="17">
        <f t="shared" ca="1" si="112"/>
        <v>0</v>
      </c>
      <c r="GJ41" s="17">
        <f t="shared" ca="1" si="112"/>
        <v>0</v>
      </c>
      <c r="GK41" s="17">
        <f t="shared" ca="1" si="112"/>
        <v>0</v>
      </c>
      <c r="GL41" s="17">
        <f t="shared" ca="1" si="112"/>
        <v>0</v>
      </c>
      <c r="GM41" s="17">
        <f t="shared" ca="1" si="112"/>
        <v>0</v>
      </c>
      <c r="GN41" s="17">
        <f t="shared" ca="1" si="112"/>
        <v>0</v>
      </c>
      <c r="GO41" s="17">
        <f t="shared" ca="1" si="112"/>
        <v>0</v>
      </c>
      <c r="GP41" s="17">
        <f t="shared" ca="1" si="112"/>
        <v>0</v>
      </c>
      <c r="GQ41" s="17">
        <f t="shared" ca="1" si="112"/>
        <v>0</v>
      </c>
      <c r="GR41" s="17">
        <f t="shared" ca="1" si="112"/>
        <v>0</v>
      </c>
      <c r="GS41" s="17">
        <f t="shared" ca="1" si="112"/>
        <v>0</v>
      </c>
      <c r="GT41" s="17">
        <f t="shared" ca="1" si="112"/>
        <v>0</v>
      </c>
      <c r="GU41" s="17">
        <f t="shared" ca="1" si="112"/>
        <v>0</v>
      </c>
      <c r="GV41" s="17">
        <f t="shared" ca="1" si="112"/>
        <v>0</v>
      </c>
      <c r="GW41" s="17">
        <f t="shared" ca="1" si="112"/>
        <v>0</v>
      </c>
      <c r="GX41" s="17">
        <f t="shared" ca="1" si="112"/>
        <v>0</v>
      </c>
      <c r="GY41" s="17">
        <f t="shared" ca="1" si="112"/>
        <v>0</v>
      </c>
      <c r="GZ41" s="17">
        <f t="shared" ca="1" si="112"/>
        <v>0</v>
      </c>
      <c r="HA41" s="17">
        <f t="shared" ca="1" si="112"/>
        <v>0</v>
      </c>
      <c r="HB41" s="17">
        <f t="shared" ca="1" si="112"/>
        <v>0</v>
      </c>
      <c r="HC41" s="17">
        <f t="shared" ref="HC41:JN41" ca="1" si="113">HC25+HC32+HC37</f>
        <v>0</v>
      </c>
      <c r="HD41" s="17">
        <f t="shared" ca="1" si="113"/>
        <v>0</v>
      </c>
      <c r="HE41" s="17">
        <f t="shared" ca="1" si="113"/>
        <v>0</v>
      </c>
      <c r="HF41" s="17">
        <f t="shared" ca="1" si="113"/>
        <v>0</v>
      </c>
      <c r="HG41" s="17">
        <f t="shared" ca="1" si="113"/>
        <v>0</v>
      </c>
      <c r="HH41" s="17">
        <f t="shared" ca="1" si="113"/>
        <v>0</v>
      </c>
      <c r="HI41" s="17">
        <f t="shared" ca="1" si="113"/>
        <v>0</v>
      </c>
      <c r="HJ41" s="17">
        <f t="shared" ca="1" si="113"/>
        <v>0</v>
      </c>
      <c r="HK41" s="17">
        <f t="shared" ca="1" si="113"/>
        <v>0</v>
      </c>
      <c r="HL41" s="17">
        <f t="shared" ca="1" si="113"/>
        <v>0</v>
      </c>
      <c r="HM41" s="17">
        <f t="shared" ca="1" si="113"/>
        <v>0</v>
      </c>
      <c r="HN41" s="17">
        <f t="shared" ca="1" si="113"/>
        <v>0</v>
      </c>
      <c r="HO41" s="17">
        <f t="shared" ca="1" si="113"/>
        <v>0</v>
      </c>
      <c r="HP41" s="17">
        <f t="shared" ca="1" si="113"/>
        <v>0</v>
      </c>
      <c r="HQ41" s="17">
        <f t="shared" ca="1" si="113"/>
        <v>0</v>
      </c>
      <c r="HR41" s="17">
        <f t="shared" ca="1" si="113"/>
        <v>0</v>
      </c>
      <c r="HS41" s="17">
        <f t="shared" ca="1" si="113"/>
        <v>0</v>
      </c>
      <c r="HT41" s="17">
        <f t="shared" ca="1" si="113"/>
        <v>0</v>
      </c>
      <c r="HU41" s="17">
        <f t="shared" ca="1" si="113"/>
        <v>0</v>
      </c>
      <c r="HV41" s="17">
        <f t="shared" ca="1" si="113"/>
        <v>0</v>
      </c>
      <c r="HW41" s="17">
        <f t="shared" ca="1" si="113"/>
        <v>0</v>
      </c>
      <c r="HX41" s="17">
        <f t="shared" ca="1" si="113"/>
        <v>0</v>
      </c>
      <c r="HY41" s="17">
        <f t="shared" ca="1" si="113"/>
        <v>0</v>
      </c>
      <c r="HZ41" s="17">
        <f t="shared" ca="1" si="113"/>
        <v>0</v>
      </c>
      <c r="IA41" s="17">
        <f t="shared" ca="1" si="113"/>
        <v>0</v>
      </c>
      <c r="IB41" s="17">
        <f t="shared" ca="1" si="113"/>
        <v>0</v>
      </c>
      <c r="IC41" s="17">
        <f t="shared" ca="1" si="113"/>
        <v>0</v>
      </c>
      <c r="ID41" s="17">
        <f t="shared" ca="1" si="113"/>
        <v>0</v>
      </c>
      <c r="IE41" s="17">
        <f t="shared" ca="1" si="113"/>
        <v>0</v>
      </c>
      <c r="IF41" s="17">
        <f t="shared" ca="1" si="113"/>
        <v>0</v>
      </c>
      <c r="IG41" s="17">
        <f t="shared" ca="1" si="113"/>
        <v>0</v>
      </c>
      <c r="IH41" s="17">
        <f t="shared" ca="1" si="113"/>
        <v>0</v>
      </c>
      <c r="II41" s="17">
        <f t="shared" ca="1" si="113"/>
        <v>0</v>
      </c>
      <c r="IJ41" s="17">
        <f t="shared" ca="1" si="113"/>
        <v>0</v>
      </c>
      <c r="IK41" s="17">
        <f t="shared" ca="1" si="113"/>
        <v>0</v>
      </c>
      <c r="IL41" s="17">
        <f t="shared" ca="1" si="113"/>
        <v>0</v>
      </c>
      <c r="IM41" s="17">
        <f t="shared" ca="1" si="113"/>
        <v>0</v>
      </c>
      <c r="IN41" s="17">
        <f t="shared" ca="1" si="113"/>
        <v>0</v>
      </c>
      <c r="IO41" s="17">
        <f t="shared" ca="1" si="113"/>
        <v>0</v>
      </c>
      <c r="IP41" s="17">
        <f t="shared" ca="1" si="113"/>
        <v>0</v>
      </c>
      <c r="IQ41" s="17">
        <f t="shared" ca="1" si="113"/>
        <v>0</v>
      </c>
      <c r="IR41" s="17">
        <f t="shared" ca="1" si="113"/>
        <v>0</v>
      </c>
      <c r="IS41" s="17">
        <f t="shared" ca="1" si="113"/>
        <v>0</v>
      </c>
      <c r="IT41" s="17">
        <f t="shared" ca="1" si="113"/>
        <v>0</v>
      </c>
      <c r="IU41" s="17">
        <f t="shared" ca="1" si="113"/>
        <v>0</v>
      </c>
      <c r="IV41" s="17">
        <f t="shared" ca="1" si="113"/>
        <v>0</v>
      </c>
      <c r="IW41" s="17">
        <f t="shared" ca="1" si="113"/>
        <v>0</v>
      </c>
      <c r="IX41" s="17">
        <f t="shared" ca="1" si="113"/>
        <v>0</v>
      </c>
      <c r="IY41" s="17">
        <f t="shared" ca="1" si="113"/>
        <v>0</v>
      </c>
      <c r="IZ41" s="17">
        <f t="shared" ca="1" si="113"/>
        <v>0</v>
      </c>
      <c r="JA41" s="17">
        <f t="shared" ca="1" si="113"/>
        <v>0</v>
      </c>
      <c r="JB41" s="17">
        <f t="shared" ca="1" si="113"/>
        <v>0</v>
      </c>
      <c r="JC41" s="17">
        <f t="shared" ca="1" si="113"/>
        <v>0</v>
      </c>
      <c r="JD41" s="17">
        <f t="shared" ca="1" si="113"/>
        <v>0</v>
      </c>
      <c r="JE41" s="17">
        <f t="shared" ca="1" si="113"/>
        <v>0</v>
      </c>
      <c r="JF41" s="17">
        <f t="shared" ca="1" si="113"/>
        <v>0</v>
      </c>
      <c r="JG41" s="17">
        <f t="shared" ca="1" si="113"/>
        <v>0</v>
      </c>
      <c r="JH41" s="17">
        <f t="shared" ca="1" si="113"/>
        <v>0</v>
      </c>
      <c r="JI41" s="17">
        <f t="shared" ca="1" si="113"/>
        <v>0</v>
      </c>
      <c r="JJ41" s="17">
        <f t="shared" ca="1" si="113"/>
        <v>0</v>
      </c>
      <c r="JK41" s="17">
        <f t="shared" ca="1" si="113"/>
        <v>0</v>
      </c>
      <c r="JL41" s="17">
        <f t="shared" ca="1" si="113"/>
        <v>0</v>
      </c>
      <c r="JM41" s="17">
        <f t="shared" ca="1" si="113"/>
        <v>0</v>
      </c>
      <c r="JN41" s="17">
        <f t="shared" ca="1" si="113"/>
        <v>0</v>
      </c>
      <c r="JO41" s="17">
        <f t="shared" ref="JO41:LZ41" ca="1" si="114">JO25+JO32+JO37</f>
        <v>0</v>
      </c>
      <c r="JP41" s="17">
        <f t="shared" ca="1" si="114"/>
        <v>0</v>
      </c>
      <c r="JQ41" s="17">
        <f t="shared" ca="1" si="114"/>
        <v>0</v>
      </c>
      <c r="JR41" s="17">
        <f t="shared" ca="1" si="114"/>
        <v>0</v>
      </c>
      <c r="JS41" s="17">
        <f t="shared" ca="1" si="114"/>
        <v>0</v>
      </c>
      <c r="JT41" s="17">
        <f t="shared" ca="1" si="114"/>
        <v>0</v>
      </c>
      <c r="JU41" s="17">
        <f t="shared" ca="1" si="114"/>
        <v>0</v>
      </c>
      <c r="JV41" s="17">
        <f t="shared" ca="1" si="114"/>
        <v>0</v>
      </c>
      <c r="JW41" s="17">
        <f t="shared" ca="1" si="114"/>
        <v>0</v>
      </c>
      <c r="JX41" s="17">
        <f t="shared" ca="1" si="114"/>
        <v>0</v>
      </c>
      <c r="JY41" s="17">
        <f t="shared" ca="1" si="114"/>
        <v>0</v>
      </c>
      <c r="JZ41" s="17">
        <f t="shared" ca="1" si="114"/>
        <v>0</v>
      </c>
      <c r="KA41" s="17">
        <f t="shared" ca="1" si="114"/>
        <v>0</v>
      </c>
      <c r="KB41" s="17">
        <f t="shared" ca="1" si="114"/>
        <v>0</v>
      </c>
      <c r="KC41" s="17">
        <f t="shared" ca="1" si="114"/>
        <v>0</v>
      </c>
      <c r="KD41" s="17">
        <f t="shared" ca="1" si="114"/>
        <v>0</v>
      </c>
      <c r="KE41" s="17">
        <f t="shared" ca="1" si="114"/>
        <v>0</v>
      </c>
      <c r="KF41" s="17">
        <f t="shared" ca="1" si="114"/>
        <v>0</v>
      </c>
      <c r="KG41" s="17">
        <f t="shared" ca="1" si="114"/>
        <v>0</v>
      </c>
      <c r="KH41" s="17">
        <f t="shared" ca="1" si="114"/>
        <v>0</v>
      </c>
      <c r="KI41" s="17">
        <f t="shared" ca="1" si="114"/>
        <v>0</v>
      </c>
      <c r="KJ41" s="17">
        <f t="shared" ca="1" si="114"/>
        <v>0</v>
      </c>
      <c r="KK41" s="17">
        <f t="shared" ca="1" si="114"/>
        <v>0</v>
      </c>
      <c r="KL41" s="17">
        <f t="shared" ca="1" si="114"/>
        <v>0</v>
      </c>
      <c r="KM41" s="17">
        <f t="shared" ca="1" si="114"/>
        <v>0</v>
      </c>
      <c r="KN41" s="17">
        <f t="shared" ca="1" si="114"/>
        <v>0</v>
      </c>
      <c r="KO41" s="17">
        <f t="shared" ca="1" si="114"/>
        <v>0</v>
      </c>
      <c r="KP41" s="17">
        <f t="shared" ca="1" si="114"/>
        <v>0</v>
      </c>
      <c r="KQ41" s="17">
        <f t="shared" ca="1" si="114"/>
        <v>0</v>
      </c>
      <c r="KR41" s="17">
        <f t="shared" ca="1" si="114"/>
        <v>0</v>
      </c>
      <c r="KS41" s="17">
        <f t="shared" ca="1" si="114"/>
        <v>0</v>
      </c>
      <c r="KT41" s="17">
        <f t="shared" ca="1" si="114"/>
        <v>0</v>
      </c>
      <c r="KU41" s="17">
        <f t="shared" ca="1" si="114"/>
        <v>0</v>
      </c>
      <c r="KV41" s="17">
        <f t="shared" ca="1" si="114"/>
        <v>0</v>
      </c>
      <c r="KW41" s="17">
        <f t="shared" ca="1" si="114"/>
        <v>0</v>
      </c>
      <c r="KX41" s="17">
        <f t="shared" ca="1" si="114"/>
        <v>0</v>
      </c>
      <c r="KY41" s="17">
        <f t="shared" ca="1" si="114"/>
        <v>0</v>
      </c>
      <c r="KZ41" s="17">
        <f t="shared" ca="1" si="114"/>
        <v>0</v>
      </c>
      <c r="LA41" s="17">
        <f t="shared" ca="1" si="114"/>
        <v>0</v>
      </c>
      <c r="LB41" s="17">
        <f t="shared" ca="1" si="114"/>
        <v>0</v>
      </c>
      <c r="LC41" s="17">
        <f t="shared" ca="1" si="114"/>
        <v>0</v>
      </c>
      <c r="LD41" s="17">
        <f t="shared" ca="1" si="114"/>
        <v>0</v>
      </c>
      <c r="LE41" s="17">
        <f t="shared" ca="1" si="114"/>
        <v>0</v>
      </c>
      <c r="LF41" s="17">
        <f t="shared" ca="1" si="114"/>
        <v>0</v>
      </c>
      <c r="LG41" s="17">
        <f t="shared" ca="1" si="114"/>
        <v>0</v>
      </c>
      <c r="LH41" s="17">
        <f t="shared" ca="1" si="114"/>
        <v>0</v>
      </c>
      <c r="LI41" s="17">
        <f t="shared" ca="1" si="114"/>
        <v>0</v>
      </c>
      <c r="LJ41" s="17">
        <f t="shared" ca="1" si="114"/>
        <v>0</v>
      </c>
      <c r="LK41" s="17">
        <f t="shared" ca="1" si="114"/>
        <v>0</v>
      </c>
      <c r="LL41" s="17">
        <f t="shared" ca="1" si="114"/>
        <v>0</v>
      </c>
      <c r="LM41" s="17">
        <f t="shared" ca="1" si="114"/>
        <v>0</v>
      </c>
      <c r="LN41" s="17">
        <f t="shared" ca="1" si="114"/>
        <v>0</v>
      </c>
      <c r="LO41" s="17">
        <f t="shared" ca="1" si="114"/>
        <v>0</v>
      </c>
      <c r="LP41" s="17">
        <f t="shared" ca="1" si="114"/>
        <v>0</v>
      </c>
      <c r="LQ41" s="17">
        <f t="shared" ca="1" si="114"/>
        <v>0</v>
      </c>
      <c r="LR41" s="17">
        <f t="shared" ca="1" si="114"/>
        <v>0</v>
      </c>
      <c r="LS41" s="17">
        <f t="shared" ca="1" si="114"/>
        <v>0</v>
      </c>
      <c r="LT41" s="17">
        <f t="shared" ca="1" si="114"/>
        <v>0</v>
      </c>
      <c r="LU41" s="17">
        <f t="shared" ca="1" si="114"/>
        <v>0</v>
      </c>
      <c r="LV41" s="17">
        <f t="shared" ca="1" si="114"/>
        <v>0</v>
      </c>
      <c r="LW41" s="17">
        <f t="shared" ca="1" si="114"/>
        <v>0</v>
      </c>
      <c r="LX41" s="17">
        <f t="shared" ca="1" si="114"/>
        <v>0</v>
      </c>
      <c r="LY41" s="17">
        <f t="shared" ca="1" si="114"/>
        <v>0</v>
      </c>
      <c r="LZ41" s="17">
        <f t="shared" ca="1" si="114"/>
        <v>0</v>
      </c>
      <c r="MA41" s="17">
        <f t="shared" ref="MA41:OL41" ca="1" si="115">MA25+MA32+MA37</f>
        <v>0</v>
      </c>
      <c r="MB41" s="17">
        <f t="shared" ca="1" si="115"/>
        <v>0</v>
      </c>
      <c r="MC41" s="17">
        <f t="shared" ca="1" si="115"/>
        <v>0</v>
      </c>
      <c r="MD41" s="17">
        <f t="shared" ca="1" si="115"/>
        <v>0</v>
      </c>
      <c r="ME41" s="17">
        <f t="shared" ca="1" si="115"/>
        <v>0</v>
      </c>
      <c r="MF41" s="17">
        <f t="shared" ca="1" si="115"/>
        <v>0</v>
      </c>
      <c r="MG41" s="17">
        <f t="shared" ca="1" si="115"/>
        <v>0</v>
      </c>
      <c r="MH41" s="17">
        <f t="shared" ca="1" si="115"/>
        <v>0</v>
      </c>
      <c r="MI41" s="17">
        <f t="shared" ca="1" si="115"/>
        <v>0</v>
      </c>
      <c r="MJ41" s="17">
        <f t="shared" ca="1" si="115"/>
        <v>0</v>
      </c>
      <c r="MK41" s="17">
        <f t="shared" ca="1" si="115"/>
        <v>0</v>
      </c>
      <c r="ML41" s="17">
        <f t="shared" ca="1" si="115"/>
        <v>0</v>
      </c>
      <c r="MM41" s="17">
        <f t="shared" ca="1" si="115"/>
        <v>0</v>
      </c>
      <c r="MN41" s="17">
        <f t="shared" ca="1" si="115"/>
        <v>0</v>
      </c>
      <c r="MO41" s="17">
        <f t="shared" ca="1" si="115"/>
        <v>0</v>
      </c>
      <c r="MP41" s="17">
        <f t="shared" ca="1" si="115"/>
        <v>0</v>
      </c>
      <c r="MQ41" s="17">
        <f t="shared" ca="1" si="115"/>
        <v>0</v>
      </c>
      <c r="MR41" s="17">
        <f t="shared" ca="1" si="115"/>
        <v>0</v>
      </c>
      <c r="MS41" s="17">
        <f t="shared" ca="1" si="115"/>
        <v>0</v>
      </c>
      <c r="MT41" s="17">
        <f t="shared" ca="1" si="115"/>
        <v>0</v>
      </c>
      <c r="MU41" s="17">
        <f t="shared" ca="1" si="115"/>
        <v>0</v>
      </c>
      <c r="MV41" s="17">
        <f t="shared" ca="1" si="115"/>
        <v>0</v>
      </c>
      <c r="MW41" s="17">
        <f t="shared" ca="1" si="115"/>
        <v>0</v>
      </c>
      <c r="MX41" s="17">
        <f t="shared" ca="1" si="115"/>
        <v>0</v>
      </c>
      <c r="MY41" s="17">
        <f t="shared" ca="1" si="115"/>
        <v>0</v>
      </c>
      <c r="MZ41" s="17">
        <f t="shared" ca="1" si="115"/>
        <v>0</v>
      </c>
      <c r="NA41" s="17">
        <f t="shared" ca="1" si="115"/>
        <v>0</v>
      </c>
      <c r="NB41" s="17">
        <f t="shared" ca="1" si="115"/>
        <v>0</v>
      </c>
      <c r="NC41" s="17">
        <f t="shared" ca="1" si="115"/>
        <v>0</v>
      </c>
      <c r="ND41" s="17">
        <f t="shared" ca="1" si="115"/>
        <v>0</v>
      </c>
      <c r="NE41" s="17">
        <f t="shared" ca="1" si="115"/>
        <v>0</v>
      </c>
      <c r="NF41" s="17">
        <f t="shared" ca="1" si="115"/>
        <v>0</v>
      </c>
      <c r="NG41" s="17">
        <f t="shared" ca="1" si="115"/>
        <v>0</v>
      </c>
      <c r="NH41" s="17">
        <f t="shared" ca="1" si="115"/>
        <v>0</v>
      </c>
      <c r="NI41" s="17">
        <f t="shared" ca="1" si="115"/>
        <v>0</v>
      </c>
      <c r="NJ41" s="17">
        <f t="shared" ca="1" si="115"/>
        <v>0</v>
      </c>
      <c r="NK41" s="17">
        <f t="shared" ca="1" si="115"/>
        <v>0</v>
      </c>
      <c r="NL41" s="17">
        <f t="shared" ca="1" si="115"/>
        <v>0</v>
      </c>
      <c r="NM41" s="17">
        <f t="shared" ca="1" si="115"/>
        <v>0</v>
      </c>
      <c r="NN41" s="17">
        <f t="shared" ca="1" si="115"/>
        <v>0</v>
      </c>
      <c r="NO41" s="17">
        <f t="shared" ca="1" si="115"/>
        <v>0</v>
      </c>
      <c r="NP41" s="17">
        <f t="shared" ca="1" si="115"/>
        <v>0</v>
      </c>
      <c r="NQ41" s="17">
        <f t="shared" ca="1" si="115"/>
        <v>0</v>
      </c>
      <c r="NR41" s="17">
        <f t="shared" ca="1" si="115"/>
        <v>0</v>
      </c>
      <c r="NS41" s="17">
        <f t="shared" ca="1" si="115"/>
        <v>0</v>
      </c>
      <c r="NT41" s="17">
        <f t="shared" ca="1" si="115"/>
        <v>0</v>
      </c>
      <c r="NU41" s="17">
        <f t="shared" ca="1" si="115"/>
        <v>0</v>
      </c>
      <c r="NV41" s="17">
        <f t="shared" ca="1" si="115"/>
        <v>0</v>
      </c>
      <c r="NW41" s="17">
        <f t="shared" ca="1" si="115"/>
        <v>0</v>
      </c>
      <c r="NX41" s="17">
        <f t="shared" ca="1" si="115"/>
        <v>0</v>
      </c>
      <c r="NY41" s="17">
        <f t="shared" ca="1" si="115"/>
        <v>0</v>
      </c>
      <c r="NZ41" s="17">
        <f t="shared" ca="1" si="115"/>
        <v>0</v>
      </c>
      <c r="OA41" s="17">
        <f t="shared" ca="1" si="115"/>
        <v>0</v>
      </c>
      <c r="OB41" s="17">
        <f t="shared" ca="1" si="115"/>
        <v>0</v>
      </c>
      <c r="OC41" s="17">
        <f t="shared" ca="1" si="115"/>
        <v>0</v>
      </c>
      <c r="OD41" s="17">
        <f t="shared" ca="1" si="115"/>
        <v>0</v>
      </c>
      <c r="OE41" s="17">
        <f t="shared" ca="1" si="115"/>
        <v>0</v>
      </c>
      <c r="OF41" s="17">
        <f t="shared" ca="1" si="115"/>
        <v>0</v>
      </c>
      <c r="OG41" s="17">
        <f t="shared" ca="1" si="115"/>
        <v>0</v>
      </c>
      <c r="OH41" s="17">
        <f t="shared" ca="1" si="115"/>
        <v>0</v>
      </c>
      <c r="OI41" s="17">
        <f t="shared" ca="1" si="115"/>
        <v>0</v>
      </c>
      <c r="OJ41" s="17">
        <f t="shared" ca="1" si="115"/>
        <v>0</v>
      </c>
      <c r="OK41" s="17">
        <f t="shared" ca="1" si="115"/>
        <v>0</v>
      </c>
      <c r="OL41" s="17">
        <f t="shared" ca="1" si="115"/>
        <v>0</v>
      </c>
      <c r="OM41" s="17">
        <f t="shared" ref="OM41:OQ41" ca="1" si="116">OM25+OM32+OM37</f>
        <v>0</v>
      </c>
      <c r="ON41" s="17">
        <f t="shared" ca="1" si="116"/>
        <v>0</v>
      </c>
      <c r="OO41" s="17">
        <f t="shared" ca="1" si="116"/>
        <v>0</v>
      </c>
      <c r="OP41" s="17">
        <f t="shared" ca="1" si="116"/>
        <v>0</v>
      </c>
      <c r="OQ41" s="17">
        <f t="shared" ca="1" si="116"/>
        <v>0</v>
      </c>
      <c r="OT41" s="17">
        <f t="shared" ca="1" si="108"/>
        <v>-5254.1666666666706</v>
      </c>
      <c r="OU41" s="17">
        <f t="shared" ca="1" si="109"/>
        <v>-955.54166666666686</v>
      </c>
      <c r="OV41" s="17">
        <f t="shared" ca="1" si="109"/>
        <v>-965.09708333333344</v>
      </c>
      <c r="OW41" s="17">
        <f t="shared" ca="1" si="109"/>
        <v>-974.74805416666663</v>
      </c>
      <c r="OX41" s="17">
        <f t="shared" ca="1" si="109"/>
        <v>-984.49553470833314</v>
      </c>
      <c r="OY41" s="17">
        <f t="shared" ca="1" si="109"/>
        <v>-994.34049005541681</v>
      </c>
      <c r="OZ41" s="17">
        <f t="shared" ca="1" si="109"/>
        <v>-1004.2838949559707</v>
      </c>
      <c r="PA41" s="17">
        <f t="shared" ca="1" si="109"/>
        <v>-1014.3267339055304</v>
      </c>
      <c r="PB41" s="17">
        <f t="shared" ca="1" si="109"/>
        <v>-1024.4700012445858</v>
      </c>
      <c r="PC41" s="17">
        <f t="shared" ca="1" si="109"/>
        <v>999398.20238584722</v>
      </c>
      <c r="PD41" s="17">
        <f t="shared" ca="1" si="109"/>
        <v>0</v>
      </c>
      <c r="PE41" s="17">
        <f t="shared" ca="1" si="109"/>
        <v>0</v>
      </c>
      <c r="PF41" s="17">
        <f t="shared" ca="1" si="109"/>
        <v>0</v>
      </c>
      <c r="PG41" s="17">
        <f t="shared" ca="1" si="109"/>
        <v>0</v>
      </c>
      <c r="PH41" s="17">
        <f t="shared" ca="1" si="109"/>
        <v>0</v>
      </c>
      <c r="PI41" s="17">
        <f t="shared" ca="1" si="109"/>
        <v>0</v>
      </c>
      <c r="PJ41" s="17">
        <f t="shared" ca="1" si="109"/>
        <v>0</v>
      </c>
      <c r="PK41" s="17">
        <f t="shared" ca="1" si="109"/>
        <v>0</v>
      </c>
      <c r="PL41" s="17">
        <f t="shared" ca="1" si="109"/>
        <v>0</v>
      </c>
      <c r="PM41" s="17">
        <f t="shared" ca="1" si="109"/>
        <v>0</v>
      </c>
      <c r="PN41" s="17">
        <f t="shared" ca="1" si="109"/>
        <v>0</v>
      </c>
      <c r="PO41" s="17">
        <f t="shared" ca="1" si="109"/>
        <v>0</v>
      </c>
      <c r="PP41" s="17">
        <f t="shared" ca="1" si="109"/>
        <v>0</v>
      </c>
      <c r="PQ41" s="17">
        <f t="shared" ca="1" si="109"/>
        <v>0</v>
      </c>
      <c r="PR41" s="17">
        <f t="shared" ca="1" si="109"/>
        <v>0</v>
      </c>
      <c r="PS41" s="17">
        <f t="shared" ref="PS41:QA41" ca="1" si="117">SUMIFS($Q41:$OQ41,$Q$3:$OQ$3,PS$12)</f>
        <v>0</v>
      </c>
      <c r="PT41" s="17">
        <f t="shared" ca="1" si="117"/>
        <v>0</v>
      </c>
      <c r="PU41" s="17">
        <f t="shared" ca="1" si="117"/>
        <v>0</v>
      </c>
      <c r="PV41" s="17">
        <f t="shared" ca="1" si="117"/>
        <v>0</v>
      </c>
      <c r="PW41" s="17">
        <f t="shared" ca="1" si="117"/>
        <v>0</v>
      </c>
      <c r="PX41" s="17">
        <f t="shared" ca="1" si="117"/>
        <v>0</v>
      </c>
      <c r="PY41" s="17">
        <f t="shared" ca="1" si="117"/>
        <v>0</v>
      </c>
      <c r="PZ41" s="17">
        <f t="shared" ca="1" si="117"/>
        <v>0</v>
      </c>
      <c r="QA41" s="17">
        <f t="shared" ca="1" si="117"/>
        <v>0</v>
      </c>
    </row>
    <row r="42" spans="2:660" ht="15" x14ac:dyDescent="0.3">
      <c r="B42" s="14" t="s">
        <v>72</v>
      </c>
      <c r="D42" s="1"/>
      <c r="E42" s="9">
        <v>1</v>
      </c>
      <c r="F42" s="12">
        <v>800</v>
      </c>
      <c r="G42" s="11"/>
      <c r="H42" s="47"/>
      <c r="I42" s="16" t="s">
        <v>81</v>
      </c>
      <c r="J42" s="12" t="s">
        <v>79</v>
      </c>
      <c r="L42" s="14"/>
      <c r="O42" s="1"/>
      <c r="OU42" s="17"/>
      <c r="OV42" s="17"/>
      <c r="OW42" s="17"/>
      <c r="OX42" s="17"/>
      <c r="OY42" s="17"/>
      <c r="OZ42" s="17"/>
      <c r="PA42" s="17"/>
      <c r="PB42" s="17"/>
      <c r="PC42" s="17"/>
      <c r="PD42" s="17"/>
      <c r="PE42" s="17"/>
      <c r="PF42" s="17"/>
      <c r="PG42" s="17"/>
      <c r="PH42" s="17"/>
      <c r="PI42" s="17"/>
      <c r="PJ42" s="17"/>
      <c r="PK42" s="17"/>
      <c r="PL42" s="17"/>
      <c r="PM42" s="17"/>
      <c r="PN42" s="17"/>
      <c r="PO42" s="17"/>
      <c r="PP42" s="17"/>
      <c r="PQ42" s="17"/>
      <c r="PR42" s="17"/>
      <c r="PS42" s="17"/>
      <c r="PT42" s="17"/>
      <c r="PU42" s="17"/>
      <c r="PV42" s="17"/>
      <c r="PW42" s="17"/>
      <c r="PX42" s="17"/>
      <c r="PY42" s="17"/>
      <c r="PZ42" s="17"/>
      <c r="QA42" s="17"/>
    </row>
    <row r="43" spans="2:660" ht="15" x14ac:dyDescent="0.3">
      <c r="B43" s="14" t="s">
        <v>82</v>
      </c>
      <c r="D43" s="1"/>
      <c r="E43" s="9">
        <v>1</v>
      </c>
      <c r="F43" s="47">
        <v>1.5</v>
      </c>
      <c r="G43" s="11"/>
      <c r="H43" s="18" t="s">
        <v>78</v>
      </c>
      <c r="I43" s="56">
        <f>+F43*100</f>
        <v>150</v>
      </c>
      <c r="L43" s="14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  <c r="IV43" s="110"/>
      <c r="IW43" s="110"/>
      <c r="IX43" s="110"/>
      <c r="IY43" s="110"/>
      <c r="IZ43" s="110"/>
      <c r="JA43" s="110"/>
      <c r="JB43" s="110"/>
      <c r="JC43" s="110"/>
      <c r="JD43" s="110"/>
      <c r="JE43" s="110"/>
      <c r="JF43" s="110"/>
      <c r="JG43" s="110"/>
      <c r="JH43" s="110"/>
      <c r="JI43" s="110"/>
      <c r="JJ43" s="110"/>
      <c r="JK43" s="110"/>
      <c r="JL43" s="110"/>
      <c r="JM43" s="110"/>
      <c r="JN43" s="110"/>
      <c r="JO43" s="110"/>
      <c r="JP43" s="110"/>
      <c r="JQ43" s="110"/>
      <c r="JR43" s="110"/>
      <c r="JS43" s="110"/>
      <c r="JT43" s="110"/>
      <c r="JU43" s="110"/>
      <c r="JV43" s="110"/>
      <c r="JW43" s="110"/>
      <c r="JX43" s="110"/>
      <c r="JY43" s="110"/>
      <c r="JZ43" s="110"/>
      <c r="KA43" s="110"/>
      <c r="KB43" s="110"/>
      <c r="KC43" s="110"/>
      <c r="KD43" s="110"/>
      <c r="KE43" s="110"/>
      <c r="KF43" s="110"/>
      <c r="KG43" s="110"/>
      <c r="KH43" s="110"/>
      <c r="KI43" s="110"/>
      <c r="KJ43" s="110"/>
      <c r="KK43" s="110"/>
      <c r="KL43" s="110"/>
      <c r="KM43" s="110"/>
      <c r="KN43" s="110"/>
      <c r="KO43" s="110"/>
      <c r="KP43" s="110"/>
      <c r="KQ43" s="110"/>
      <c r="KR43" s="110"/>
      <c r="KS43" s="110"/>
      <c r="KT43" s="110"/>
      <c r="KU43" s="110"/>
      <c r="KV43" s="110"/>
      <c r="KW43" s="110"/>
      <c r="KX43" s="110"/>
      <c r="KY43" s="110"/>
      <c r="KZ43" s="110"/>
      <c r="LA43" s="110"/>
      <c r="LB43" s="110"/>
      <c r="LC43" s="110"/>
      <c r="LD43" s="110"/>
      <c r="LE43" s="110"/>
      <c r="LF43" s="110"/>
      <c r="LG43" s="110"/>
      <c r="LH43" s="110"/>
      <c r="LI43" s="110"/>
      <c r="LJ43" s="110"/>
      <c r="LK43" s="110"/>
      <c r="LL43" s="110"/>
      <c r="LM43" s="110"/>
      <c r="LN43" s="110"/>
      <c r="LO43" s="110"/>
      <c r="LP43" s="110"/>
      <c r="LQ43" s="110"/>
      <c r="LR43" s="110"/>
      <c r="LS43" s="110"/>
      <c r="LT43" s="110"/>
      <c r="LU43" s="110"/>
      <c r="LV43" s="110"/>
      <c r="LW43" s="110"/>
      <c r="LX43" s="110"/>
      <c r="LY43" s="110"/>
      <c r="LZ43" s="110"/>
      <c r="MA43" s="110"/>
      <c r="MB43" s="110"/>
      <c r="MC43" s="110"/>
      <c r="MD43" s="110"/>
      <c r="ME43" s="110"/>
      <c r="MF43" s="110"/>
      <c r="MG43" s="110"/>
      <c r="MH43" s="110"/>
      <c r="MI43" s="110"/>
      <c r="MJ43" s="110"/>
      <c r="MK43" s="110"/>
      <c r="ML43" s="110"/>
      <c r="MM43" s="110"/>
      <c r="MN43" s="110"/>
      <c r="MO43" s="110"/>
      <c r="MP43" s="110"/>
      <c r="MQ43" s="110"/>
      <c r="MR43" s="110"/>
      <c r="MS43" s="110"/>
      <c r="MT43" s="110"/>
      <c r="MU43" s="110"/>
      <c r="MV43" s="110"/>
      <c r="MW43" s="110"/>
      <c r="MX43" s="110"/>
      <c r="MY43" s="110"/>
      <c r="MZ43" s="110"/>
      <c r="NA43" s="110"/>
      <c r="NB43" s="110"/>
      <c r="NC43" s="110"/>
      <c r="ND43" s="110"/>
      <c r="NE43" s="110"/>
      <c r="NF43" s="110"/>
      <c r="NG43" s="110"/>
      <c r="NH43" s="110"/>
      <c r="NI43" s="110"/>
      <c r="NJ43" s="110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0"/>
      <c r="NY43" s="110"/>
      <c r="NZ43" s="110"/>
      <c r="OA43" s="110"/>
      <c r="OB43" s="110"/>
      <c r="OC43" s="110"/>
      <c r="OD43" s="110"/>
      <c r="OE43" s="110"/>
      <c r="OF43" s="110"/>
      <c r="OG43" s="110"/>
      <c r="OH43" s="110"/>
      <c r="OI43" s="110"/>
      <c r="OJ43" s="110"/>
      <c r="OK43" s="110"/>
      <c r="OL43" s="110"/>
      <c r="OM43" s="110"/>
      <c r="ON43" s="110"/>
      <c r="OO43" s="110"/>
      <c r="OP43" s="110"/>
      <c r="OQ43" s="110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</row>
    <row r="44" spans="2:660" ht="15" x14ac:dyDescent="0.3">
      <c r="B44" s="14" t="s">
        <v>83</v>
      </c>
      <c r="D44" s="1"/>
      <c r="E44" s="67">
        <v>0.01</v>
      </c>
      <c r="H44" s="1"/>
      <c r="L44" s="14"/>
      <c r="R44" s="75"/>
      <c r="S44" s="75"/>
      <c r="T44" s="75"/>
      <c r="U44" s="75"/>
      <c r="V44" s="78"/>
      <c r="W44" s="79"/>
      <c r="X44" s="79"/>
      <c r="Y44" s="79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  <c r="LC44" s="57"/>
      <c r="LD44" s="57"/>
      <c r="LE44" s="57"/>
      <c r="LF44" s="57"/>
      <c r="LG44" s="57"/>
      <c r="LH44" s="57"/>
      <c r="LI44" s="57"/>
      <c r="LJ44" s="57"/>
      <c r="LK44" s="57"/>
      <c r="LL44" s="57"/>
      <c r="LM44" s="57"/>
      <c r="LN44" s="57"/>
      <c r="LO44" s="57"/>
      <c r="LP44" s="57"/>
      <c r="LQ44" s="57"/>
      <c r="LR44" s="57"/>
      <c r="LS44" s="57"/>
      <c r="LT44" s="57"/>
      <c r="LU44" s="57"/>
      <c r="LV44" s="57"/>
      <c r="LW44" s="57"/>
      <c r="LX44" s="57"/>
      <c r="LY44" s="57"/>
      <c r="LZ44" s="57"/>
      <c r="MA44" s="57"/>
      <c r="MB44" s="57"/>
      <c r="MC44" s="57"/>
      <c r="MD44" s="57"/>
      <c r="ME44" s="57"/>
      <c r="MF44" s="57"/>
      <c r="MG44" s="57"/>
      <c r="MH44" s="57"/>
      <c r="MI44" s="57"/>
      <c r="MJ44" s="57"/>
      <c r="MK44" s="57"/>
      <c r="ML44" s="57"/>
      <c r="MM44" s="57"/>
      <c r="MN44" s="57"/>
      <c r="MO44" s="57"/>
      <c r="MP44" s="57"/>
      <c r="MQ44" s="57"/>
      <c r="MR44" s="57"/>
      <c r="MS44" s="57"/>
      <c r="MT44" s="57"/>
      <c r="MU44" s="57"/>
      <c r="MV44" s="57"/>
      <c r="MW44" s="57"/>
      <c r="MX44" s="57"/>
      <c r="MY44" s="57"/>
      <c r="MZ44" s="57"/>
      <c r="NA44" s="57"/>
      <c r="NB44" s="57"/>
      <c r="NC44" s="57"/>
      <c r="ND44" s="57"/>
      <c r="NE44" s="57"/>
      <c r="NF44" s="57"/>
      <c r="NG44" s="57"/>
      <c r="NH44" s="57"/>
      <c r="NI44" s="57"/>
      <c r="NJ44" s="57"/>
      <c r="NK44" s="57"/>
      <c r="NL44" s="57"/>
      <c r="NM44" s="57"/>
      <c r="NN44" s="57"/>
      <c r="NO44" s="57"/>
      <c r="NP44" s="57"/>
      <c r="NQ44" s="57"/>
      <c r="NR44" s="57"/>
      <c r="NS44" s="57"/>
      <c r="NT44" s="57"/>
      <c r="NU44" s="57"/>
      <c r="NV44" s="57"/>
      <c r="NW44" s="57"/>
      <c r="NX44" s="57"/>
      <c r="NY44" s="57"/>
      <c r="NZ44" s="57"/>
      <c r="OA44" s="57"/>
      <c r="OB44" s="57"/>
      <c r="OC44" s="57"/>
      <c r="OD44" s="57"/>
      <c r="OE44" s="57"/>
      <c r="OF44" s="57"/>
      <c r="OG44" s="57"/>
      <c r="OH44" s="57"/>
      <c r="OI44" s="57"/>
      <c r="OJ44" s="57"/>
      <c r="OK44" s="57"/>
      <c r="OL44" s="57"/>
      <c r="OM44" s="57"/>
      <c r="ON44" s="57"/>
      <c r="OO44" s="57"/>
      <c r="OP44" s="57"/>
      <c r="OQ44" s="57"/>
      <c r="OV44" s="17"/>
      <c r="OW44" s="17"/>
      <c r="OX44" s="17"/>
      <c r="OY44" s="17"/>
      <c r="OZ44" s="17"/>
      <c r="PA44" s="17"/>
      <c r="PB44" s="17"/>
      <c r="PC44" s="17"/>
      <c r="PD44" s="17"/>
      <c r="PE44" s="17"/>
      <c r="PF44" s="17"/>
      <c r="PG44" s="17"/>
      <c r="PH44" s="17"/>
      <c r="PI44" s="17"/>
      <c r="PJ44" s="17"/>
      <c r="PK44" s="17"/>
      <c r="PL44" s="17"/>
      <c r="PM44" s="17"/>
      <c r="PN44" s="17"/>
      <c r="PO44" s="17"/>
      <c r="PP44" s="17"/>
      <c r="PQ44" s="17"/>
      <c r="PR44" s="17"/>
      <c r="PS44" s="17"/>
      <c r="PT44" s="17"/>
      <c r="PU44" s="17"/>
      <c r="PV44" s="17"/>
      <c r="PW44" s="17"/>
      <c r="PX44" s="17"/>
      <c r="PY44" s="17"/>
      <c r="PZ44" s="17"/>
      <c r="QA44" s="17"/>
      <c r="QB44" s="17"/>
      <c r="QC44" s="17"/>
      <c r="QD44" s="17"/>
      <c r="QE44" s="17"/>
      <c r="QF44" s="17"/>
      <c r="QG44" s="17"/>
      <c r="QH44" s="17"/>
      <c r="QI44" s="17"/>
      <c r="QJ44" s="17"/>
      <c r="QK44" s="17"/>
      <c r="QL44" s="17"/>
      <c r="QO44" s="17"/>
      <c r="QP44" s="17"/>
      <c r="QQ44" s="17"/>
      <c r="QR44" s="17"/>
      <c r="QS44" s="17"/>
      <c r="QT44" s="17"/>
      <c r="QU44" s="17"/>
      <c r="QV44" s="17"/>
      <c r="QW44" s="17"/>
      <c r="QX44" s="17"/>
      <c r="QY44" s="17"/>
      <c r="QZ44" s="17"/>
      <c r="RA44" s="17"/>
      <c r="RB44" s="17"/>
      <c r="RC44" s="17"/>
      <c r="RD44" s="17"/>
      <c r="RE44" s="17"/>
      <c r="RF44" s="17"/>
      <c r="RG44" s="17"/>
      <c r="RH44" s="17"/>
      <c r="RI44" s="17"/>
      <c r="RJ44" s="17"/>
      <c r="RK44" s="17"/>
      <c r="RL44" s="17"/>
      <c r="RM44" s="17"/>
      <c r="RN44" s="17"/>
      <c r="RO44" s="17"/>
      <c r="RP44" s="17"/>
      <c r="RQ44" s="17"/>
      <c r="RR44" s="17"/>
      <c r="RS44" s="17"/>
      <c r="RT44" s="17"/>
      <c r="RU44" s="17"/>
      <c r="RV44" s="17"/>
      <c r="RW44" s="17"/>
      <c r="RX44" s="17"/>
      <c r="RY44" s="17"/>
      <c r="RZ44" s="17"/>
      <c r="SA44" s="17"/>
      <c r="SB44" s="17"/>
      <c r="SC44" s="17"/>
      <c r="SD44" s="17"/>
      <c r="SE44" s="17"/>
      <c r="SF44" s="17"/>
      <c r="SG44" s="17"/>
      <c r="SH44" s="17"/>
      <c r="SI44" s="17"/>
      <c r="SJ44" s="17"/>
      <c r="SK44" s="17"/>
      <c r="SL44" s="17"/>
      <c r="SM44" s="17"/>
      <c r="SN44" s="17"/>
      <c r="SO44" s="17"/>
      <c r="SP44" s="17"/>
      <c r="SQ44" s="17"/>
      <c r="SR44" s="17"/>
      <c r="SS44" s="17"/>
      <c r="ST44" s="17"/>
      <c r="SU44" s="17"/>
      <c r="SV44" s="17"/>
      <c r="SW44" s="17"/>
      <c r="SX44" s="17"/>
      <c r="SY44" s="17"/>
      <c r="SZ44" s="17"/>
      <c r="TA44" s="17"/>
      <c r="TB44" s="17"/>
      <c r="TC44" s="17"/>
      <c r="TD44" s="17"/>
      <c r="TE44" s="17"/>
      <c r="TF44" s="17"/>
      <c r="TG44" s="17"/>
      <c r="TH44" s="17"/>
      <c r="TI44" s="17"/>
      <c r="TJ44" s="17"/>
      <c r="TK44" s="17"/>
      <c r="TL44" s="17"/>
      <c r="TM44" s="17"/>
      <c r="TN44" s="17"/>
      <c r="TO44" s="17"/>
      <c r="TP44" s="17"/>
      <c r="TQ44" s="17"/>
      <c r="TR44" s="17"/>
      <c r="TS44" s="17"/>
      <c r="TT44" s="17"/>
      <c r="TU44" s="17"/>
      <c r="TV44" s="17"/>
      <c r="TW44" s="17"/>
      <c r="TX44" s="17"/>
      <c r="TY44" s="17"/>
      <c r="TZ44" s="17"/>
      <c r="UA44" s="17"/>
      <c r="UB44" s="17"/>
      <c r="UC44" s="17"/>
      <c r="UD44" s="17"/>
      <c r="UE44" s="17"/>
      <c r="UF44" s="17"/>
      <c r="UG44" s="17"/>
      <c r="UH44" s="17"/>
      <c r="UI44" s="17"/>
      <c r="UJ44" s="17"/>
      <c r="UK44" s="17"/>
      <c r="UL44" s="17"/>
      <c r="UM44" s="17"/>
      <c r="UN44" s="17"/>
      <c r="UO44" s="17"/>
      <c r="UP44" s="17"/>
      <c r="UQ44" s="17"/>
      <c r="UR44" s="17"/>
      <c r="US44" s="17"/>
      <c r="UT44" s="17"/>
      <c r="UU44" s="17"/>
      <c r="UV44" s="17"/>
      <c r="UW44" s="17"/>
      <c r="UX44" s="17"/>
      <c r="UY44" s="17"/>
      <c r="UZ44" s="17"/>
      <c r="VA44" s="17"/>
      <c r="VB44" s="17"/>
      <c r="VC44" s="17"/>
      <c r="VD44" s="17"/>
      <c r="VE44" s="17"/>
      <c r="VF44" s="17"/>
      <c r="VG44" s="17"/>
      <c r="VH44" s="17"/>
      <c r="VI44" s="17"/>
      <c r="VJ44" s="17"/>
      <c r="VK44" s="17"/>
      <c r="VL44" s="17"/>
      <c r="VM44" s="17"/>
      <c r="VN44" s="17"/>
      <c r="VO44" s="17"/>
      <c r="VP44" s="17"/>
      <c r="VQ44" s="17"/>
      <c r="VR44" s="17"/>
      <c r="VS44" s="17"/>
      <c r="VT44" s="17"/>
      <c r="VU44" s="17"/>
      <c r="VV44" s="17"/>
      <c r="VW44" s="17"/>
      <c r="VX44" s="17"/>
      <c r="VY44" s="17"/>
      <c r="VZ44" s="17"/>
      <c r="WA44" s="17"/>
      <c r="WB44" s="17"/>
      <c r="WC44" s="17"/>
      <c r="WD44" s="17"/>
      <c r="WE44" s="17"/>
      <c r="WF44" s="17"/>
      <c r="WG44" s="17"/>
      <c r="WH44" s="17"/>
      <c r="WI44" s="17"/>
      <c r="WJ44" s="17"/>
      <c r="WK44" s="17"/>
      <c r="WL44" s="17"/>
      <c r="WM44" s="17"/>
      <c r="WN44" s="17"/>
      <c r="WO44" s="17"/>
      <c r="WP44" s="17"/>
      <c r="WQ44" s="17"/>
      <c r="WR44" s="17"/>
      <c r="WS44" s="17"/>
      <c r="WT44" s="17"/>
      <c r="WU44" s="17"/>
      <c r="WV44" s="17"/>
      <c r="WW44" s="17"/>
      <c r="WX44" s="17"/>
      <c r="WY44" s="17"/>
      <c r="WZ44" s="17"/>
      <c r="XA44" s="17"/>
      <c r="XB44" s="17"/>
      <c r="XC44" s="17"/>
      <c r="XD44" s="17"/>
      <c r="XE44" s="17"/>
      <c r="XF44" s="17"/>
      <c r="XG44" s="17"/>
      <c r="XH44" s="17"/>
      <c r="XI44" s="17"/>
      <c r="XJ44" s="17"/>
      <c r="XK44" s="17"/>
      <c r="XL44" s="17"/>
      <c r="XM44" s="17"/>
      <c r="XN44" s="17"/>
      <c r="XO44" s="17"/>
      <c r="XP44" s="17"/>
      <c r="XQ44" s="17"/>
      <c r="XR44" s="17"/>
      <c r="XS44" s="17"/>
      <c r="XT44" s="17"/>
      <c r="XU44" s="17"/>
      <c r="XV44" s="17"/>
      <c r="XW44" s="17"/>
      <c r="XX44" s="17"/>
      <c r="XY44" s="17"/>
      <c r="XZ44" s="17"/>
      <c r="YA44" s="17"/>
      <c r="YB44" s="17"/>
      <c r="YC44" s="17"/>
      <c r="YD44" s="17"/>
      <c r="YE44" s="17"/>
      <c r="YF44" s="17"/>
      <c r="YG44" s="17"/>
      <c r="YH44" s="17"/>
      <c r="YI44" s="17"/>
      <c r="YJ44" s="17"/>
    </row>
    <row r="45" spans="2:660" ht="15" x14ac:dyDescent="0.3">
      <c r="B45" s="18"/>
      <c r="D45" s="1"/>
      <c r="E45" s="1"/>
      <c r="H45" s="1"/>
      <c r="O45" s="111"/>
      <c r="R45" s="75"/>
      <c r="S45" s="75"/>
      <c r="T45" s="75"/>
      <c r="U45" s="75"/>
      <c r="V45" s="78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57"/>
      <c r="JB45" s="57"/>
      <c r="JC45" s="57"/>
      <c r="JD45" s="57"/>
      <c r="JE45" s="57"/>
      <c r="JF45" s="57"/>
      <c r="JG45" s="57"/>
      <c r="JH45" s="57"/>
      <c r="JI45" s="57"/>
      <c r="JJ45" s="57"/>
      <c r="JK45" s="57"/>
      <c r="JL45" s="57"/>
      <c r="JM45" s="57"/>
      <c r="JN45" s="57"/>
      <c r="JO45" s="57"/>
      <c r="JP45" s="57"/>
      <c r="JQ45" s="57"/>
      <c r="JR45" s="57"/>
      <c r="JS45" s="57"/>
      <c r="JT45" s="57"/>
      <c r="JU45" s="57"/>
      <c r="JV45" s="57"/>
      <c r="JW45" s="57"/>
      <c r="JX45" s="57"/>
      <c r="JY45" s="57"/>
      <c r="JZ45" s="57"/>
      <c r="KA45" s="57"/>
      <c r="KB45" s="57"/>
      <c r="KC45" s="57"/>
      <c r="KD45" s="57"/>
      <c r="KE45" s="57"/>
      <c r="KF45" s="57"/>
      <c r="KG45" s="57"/>
      <c r="KH45" s="57"/>
      <c r="KI45" s="57"/>
      <c r="KJ45" s="57"/>
      <c r="KK45" s="57"/>
      <c r="KL45" s="57"/>
      <c r="KM45" s="57"/>
      <c r="KN45" s="57"/>
      <c r="KO45" s="57"/>
      <c r="KP45" s="57"/>
      <c r="KQ45" s="57"/>
      <c r="KR45" s="57"/>
      <c r="KS45" s="57"/>
      <c r="KT45" s="57"/>
      <c r="KU45" s="57"/>
      <c r="KV45" s="57"/>
      <c r="KW45" s="57"/>
      <c r="KX45" s="57"/>
      <c r="KY45" s="57"/>
      <c r="KZ45" s="57"/>
      <c r="LA45" s="57"/>
      <c r="LB45" s="57"/>
      <c r="LC45" s="57"/>
      <c r="LD45" s="57"/>
      <c r="LE45" s="57"/>
      <c r="LF45" s="57"/>
      <c r="LG45" s="57"/>
      <c r="LH45" s="57"/>
      <c r="LI45" s="57"/>
      <c r="LJ45" s="57"/>
      <c r="LK45" s="57"/>
      <c r="LL45" s="57"/>
      <c r="LM45" s="57"/>
      <c r="LN45" s="57"/>
      <c r="LO45" s="57"/>
      <c r="LP45" s="57"/>
      <c r="LQ45" s="57"/>
      <c r="LR45" s="57"/>
      <c r="LS45" s="57"/>
      <c r="LT45" s="57"/>
      <c r="LU45" s="57"/>
      <c r="LV45" s="57"/>
      <c r="LW45" s="57"/>
      <c r="LX45" s="57"/>
      <c r="LY45" s="57"/>
      <c r="LZ45" s="57"/>
      <c r="MA45" s="57"/>
      <c r="MB45" s="57"/>
      <c r="MC45" s="57"/>
      <c r="MD45" s="57"/>
      <c r="ME45" s="57"/>
      <c r="MF45" s="57"/>
      <c r="MG45" s="57"/>
      <c r="MH45" s="57"/>
      <c r="MI45" s="57"/>
      <c r="MJ45" s="57"/>
      <c r="MK45" s="57"/>
      <c r="ML45" s="57"/>
      <c r="MM45" s="57"/>
      <c r="MN45" s="57"/>
      <c r="MO45" s="57"/>
      <c r="MP45" s="57"/>
      <c r="MQ45" s="57"/>
      <c r="MR45" s="57"/>
      <c r="MS45" s="57"/>
      <c r="MT45" s="57"/>
      <c r="MU45" s="57"/>
      <c r="MV45" s="57"/>
      <c r="MW45" s="57"/>
      <c r="MX45" s="57"/>
      <c r="MY45" s="57"/>
      <c r="MZ45" s="57"/>
      <c r="NA45" s="57"/>
      <c r="NB45" s="57"/>
      <c r="NC45" s="57"/>
      <c r="ND45" s="57"/>
      <c r="NE45" s="57"/>
      <c r="NF45" s="57"/>
      <c r="NG45" s="57"/>
      <c r="NH45" s="57"/>
      <c r="NI45" s="57"/>
      <c r="NJ45" s="57"/>
      <c r="NK45" s="57"/>
      <c r="NL45" s="57"/>
      <c r="NM45" s="57"/>
      <c r="NN45" s="57"/>
      <c r="NO45" s="57"/>
      <c r="NP45" s="57"/>
      <c r="NQ45" s="57"/>
      <c r="NR45" s="57"/>
      <c r="NS45" s="57"/>
      <c r="NT45" s="57"/>
      <c r="NU45" s="57"/>
      <c r="NV45" s="57"/>
      <c r="NW45" s="57"/>
      <c r="NX45" s="57"/>
      <c r="NY45" s="57"/>
      <c r="NZ45" s="57"/>
      <c r="OA45" s="57"/>
      <c r="OB45" s="57"/>
      <c r="OC45" s="57"/>
      <c r="OD45" s="57"/>
      <c r="OE45" s="57"/>
      <c r="OF45" s="57"/>
      <c r="OG45" s="57"/>
      <c r="OH45" s="57"/>
      <c r="OI45" s="57"/>
      <c r="OJ45" s="57"/>
      <c r="OK45" s="57"/>
      <c r="OL45" s="57"/>
      <c r="OM45" s="57"/>
      <c r="ON45" s="57"/>
      <c r="OO45" s="57"/>
      <c r="OP45" s="57"/>
      <c r="OQ45" s="57"/>
    </row>
    <row r="46" spans="2:660" ht="16.5" thickBot="1" x14ac:dyDescent="0.35">
      <c r="B46" s="2" t="s">
        <v>84</v>
      </c>
      <c r="C46" s="3"/>
      <c r="D46" s="10"/>
      <c r="E46" s="3"/>
      <c r="F46" s="3"/>
      <c r="G46" s="3"/>
      <c r="H46" s="10"/>
      <c r="I46" s="3"/>
      <c r="J46" s="3"/>
      <c r="L46"/>
      <c r="O46" s="74"/>
      <c r="R46" s="75"/>
      <c r="S46" s="75"/>
      <c r="T46" s="75"/>
      <c r="U46" s="75"/>
      <c r="V46" s="78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  <c r="IZ46" s="57"/>
      <c r="JA46" s="57"/>
      <c r="JB46" s="57"/>
      <c r="JC46" s="57"/>
      <c r="JD46" s="57"/>
      <c r="JE46" s="57"/>
      <c r="JF46" s="57"/>
      <c r="JG46" s="57"/>
      <c r="JH46" s="57"/>
      <c r="JI46" s="57"/>
      <c r="JJ46" s="57"/>
      <c r="JK46" s="57"/>
      <c r="JL46" s="57"/>
      <c r="JM46" s="57"/>
      <c r="JN46" s="57"/>
      <c r="JO46" s="57"/>
      <c r="JP46" s="57"/>
      <c r="JQ46" s="57"/>
      <c r="JR46" s="57"/>
      <c r="JS46" s="57"/>
      <c r="JT46" s="57"/>
      <c r="JU46" s="57"/>
      <c r="JV46" s="57"/>
      <c r="JW46" s="57"/>
      <c r="JX46" s="57"/>
      <c r="JY46" s="57"/>
      <c r="JZ46" s="57"/>
      <c r="KA46" s="57"/>
      <c r="KB46" s="57"/>
      <c r="KC46" s="57"/>
      <c r="KD46" s="57"/>
      <c r="KE46" s="57"/>
      <c r="KF46" s="57"/>
      <c r="KG46" s="57"/>
      <c r="KH46" s="57"/>
      <c r="KI46" s="57"/>
      <c r="KJ46" s="57"/>
      <c r="KK46" s="57"/>
      <c r="KL46" s="57"/>
      <c r="KM46" s="57"/>
      <c r="KN46" s="57"/>
      <c r="KO46" s="57"/>
      <c r="KP46" s="57"/>
      <c r="KQ46" s="57"/>
      <c r="KR46" s="57"/>
      <c r="KS46" s="57"/>
      <c r="KT46" s="57"/>
      <c r="KU46" s="57"/>
      <c r="KV46" s="57"/>
      <c r="KW46" s="57"/>
      <c r="KX46" s="57"/>
      <c r="KY46" s="57"/>
      <c r="KZ46" s="57"/>
      <c r="LA46" s="57"/>
      <c r="LB46" s="57"/>
      <c r="LC46" s="57"/>
      <c r="LD46" s="57"/>
      <c r="LE46" s="57"/>
      <c r="LF46" s="57"/>
      <c r="LG46" s="57"/>
      <c r="LH46" s="57"/>
      <c r="LI46" s="57"/>
      <c r="LJ46" s="57"/>
      <c r="LK46" s="57"/>
      <c r="LL46" s="57"/>
      <c r="LM46" s="57"/>
      <c r="LN46" s="57"/>
      <c r="LO46" s="57"/>
      <c r="LP46" s="57"/>
      <c r="LQ46" s="57"/>
      <c r="LR46" s="57"/>
      <c r="LS46" s="57"/>
      <c r="LT46" s="57"/>
      <c r="LU46" s="57"/>
      <c r="LV46" s="57"/>
      <c r="LW46" s="57"/>
      <c r="LX46" s="57"/>
      <c r="LY46" s="57"/>
      <c r="LZ46" s="57"/>
      <c r="MA46" s="57"/>
      <c r="MB46" s="57"/>
      <c r="MC46" s="57"/>
      <c r="MD46" s="57"/>
      <c r="ME46" s="57"/>
      <c r="MF46" s="57"/>
      <c r="MG46" s="57"/>
      <c r="MH46" s="57"/>
      <c r="MI46" s="57"/>
      <c r="MJ46" s="57"/>
      <c r="MK46" s="57"/>
      <c r="ML46" s="57"/>
      <c r="MM46" s="57"/>
      <c r="MN46" s="57"/>
      <c r="MO46" s="57"/>
      <c r="MP46" s="57"/>
      <c r="MQ46" s="57"/>
      <c r="MR46" s="57"/>
      <c r="MS46" s="57"/>
      <c r="MT46" s="57"/>
      <c r="MU46" s="57"/>
      <c r="MV46" s="57"/>
      <c r="MW46" s="57"/>
      <c r="MX46" s="57"/>
      <c r="MY46" s="57"/>
      <c r="MZ46" s="57"/>
      <c r="NA46" s="57"/>
      <c r="NB46" s="57"/>
      <c r="NC46" s="57"/>
      <c r="ND46" s="57"/>
      <c r="NE46" s="57"/>
      <c r="NF46" s="57"/>
      <c r="NG46" s="57"/>
      <c r="NH46" s="57"/>
      <c r="NI46" s="57"/>
      <c r="NJ46" s="57"/>
      <c r="NK46" s="57"/>
      <c r="NL46" s="57"/>
      <c r="NM46" s="57"/>
      <c r="NN46" s="57"/>
      <c r="NO46" s="57"/>
      <c r="NP46" s="57"/>
      <c r="NQ46" s="57"/>
      <c r="NR46" s="57"/>
      <c r="NS46" s="57"/>
      <c r="NT46" s="57"/>
      <c r="NU46" s="57"/>
      <c r="NV46" s="57"/>
      <c r="NW46" s="57"/>
      <c r="NX46" s="57"/>
      <c r="NY46" s="57"/>
      <c r="NZ46" s="57"/>
      <c r="OA46" s="57"/>
      <c r="OB46" s="57"/>
      <c r="OC46" s="57"/>
      <c r="OD46" s="57"/>
      <c r="OE46" s="57"/>
      <c r="OF46" s="57"/>
      <c r="OG46" s="57"/>
      <c r="OH46" s="57"/>
      <c r="OI46" s="57"/>
      <c r="OJ46" s="57"/>
      <c r="OK46" s="57"/>
      <c r="OL46" s="57"/>
      <c r="OM46" s="57"/>
      <c r="ON46" s="57"/>
      <c r="OO46" s="57"/>
      <c r="OP46" s="57"/>
      <c r="OQ46" s="57"/>
    </row>
    <row r="47" spans="2:660" thickTop="1" x14ac:dyDescent="0.3">
      <c r="E47" s="1"/>
      <c r="P47" s="112"/>
      <c r="Q47" s="112"/>
      <c r="R47" s="75"/>
      <c r="S47" s="75"/>
      <c r="T47" s="75"/>
      <c r="U47" s="75"/>
      <c r="V47" s="78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  <c r="IZ47" s="57"/>
      <c r="JA47" s="57"/>
      <c r="JB47" s="57"/>
      <c r="JC47" s="57"/>
      <c r="JD47" s="57"/>
      <c r="JE47" s="57"/>
      <c r="JF47" s="57"/>
      <c r="JG47" s="57"/>
      <c r="JH47" s="57"/>
      <c r="JI47" s="57"/>
      <c r="JJ47" s="57"/>
      <c r="JK47" s="57"/>
      <c r="JL47" s="57"/>
      <c r="JM47" s="57"/>
      <c r="JN47" s="57"/>
      <c r="JO47" s="57"/>
      <c r="JP47" s="57"/>
      <c r="JQ47" s="57"/>
      <c r="JR47" s="57"/>
      <c r="JS47" s="57"/>
      <c r="JT47" s="57"/>
      <c r="JU47" s="57"/>
      <c r="JV47" s="57"/>
      <c r="JW47" s="57"/>
      <c r="JX47" s="57"/>
      <c r="JY47" s="57"/>
      <c r="JZ47" s="57"/>
      <c r="KA47" s="57"/>
      <c r="KB47" s="57"/>
      <c r="KC47" s="57"/>
      <c r="KD47" s="57"/>
      <c r="KE47" s="57"/>
      <c r="KF47" s="57"/>
      <c r="KG47" s="57"/>
      <c r="KH47" s="57"/>
      <c r="KI47" s="57"/>
      <c r="KJ47" s="57"/>
      <c r="KK47" s="57"/>
      <c r="KL47" s="57"/>
      <c r="KM47" s="57"/>
      <c r="KN47" s="57"/>
      <c r="KO47" s="57"/>
      <c r="KP47" s="57"/>
      <c r="KQ47" s="57"/>
      <c r="KR47" s="57"/>
      <c r="KS47" s="57"/>
      <c r="KT47" s="57"/>
      <c r="KU47" s="57"/>
      <c r="KV47" s="57"/>
      <c r="KW47" s="57"/>
      <c r="KX47" s="57"/>
      <c r="KY47" s="57"/>
      <c r="KZ47" s="57"/>
      <c r="LA47" s="57"/>
      <c r="LB47" s="57"/>
      <c r="LC47" s="57"/>
      <c r="LD47" s="57"/>
      <c r="LE47" s="57"/>
      <c r="LF47" s="57"/>
      <c r="LG47" s="57"/>
      <c r="LH47" s="57"/>
      <c r="LI47" s="57"/>
      <c r="LJ47" s="57"/>
      <c r="LK47" s="57"/>
      <c r="LL47" s="57"/>
      <c r="LM47" s="57"/>
      <c r="LN47" s="57"/>
      <c r="LO47" s="57"/>
      <c r="LP47" s="57"/>
      <c r="LQ47" s="57"/>
      <c r="LR47" s="57"/>
      <c r="LS47" s="57"/>
      <c r="LT47" s="57"/>
      <c r="LU47" s="57"/>
      <c r="LV47" s="57"/>
      <c r="LW47" s="57"/>
      <c r="LX47" s="57"/>
      <c r="LY47" s="57"/>
      <c r="LZ47" s="57"/>
      <c r="MA47" s="57"/>
      <c r="MB47" s="57"/>
      <c r="MC47" s="57"/>
      <c r="MD47" s="57"/>
      <c r="ME47" s="57"/>
      <c r="MF47" s="57"/>
      <c r="MG47" s="57"/>
      <c r="MH47" s="57"/>
      <c r="MI47" s="57"/>
      <c r="MJ47" s="57"/>
      <c r="MK47" s="57"/>
      <c r="ML47" s="57"/>
      <c r="MM47" s="57"/>
      <c r="MN47" s="57"/>
      <c r="MO47" s="57"/>
      <c r="MP47" s="57"/>
      <c r="MQ47" s="57"/>
      <c r="MR47" s="57"/>
      <c r="MS47" s="57"/>
      <c r="MT47" s="57"/>
      <c r="MU47" s="57"/>
      <c r="MV47" s="57"/>
      <c r="MW47" s="57"/>
      <c r="MX47" s="57"/>
      <c r="MY47" s="57"/>
      <c r="MZ47" s="57"/>
      <c r="NA47" s="57"/>
      <c r="NB47" s="57"/>
      <c r="NC47" s="57"/>
      <c r="ND47" s="57"/>
      <c r="NE47" s="57"/>
      <c r="NF47" s="57"/>
      <c r="NG47" s="57"/>
      <c r="NH47" s="57"/>
      <c r="NI47" s="57"/>
      <c r="NJ47" s="57"/>
      <c r="NK47" s="57"/>
      <c r="NL47" s="57"/>
      <c r="NM47" s="57"/>
      <c r="NN47" s="57"/>
      <c r="NO47" s="57"/>
      <c r="NP47" s="57"/>
      <c r="NQ47" s="57"/>
      <c r="NR47" s="57"/>
      <c r="NS47" s="57"/>
      <c r="NT47" s="57"/>
      <c r="NU47" s="57"/>
      <c r="NV47" s="57"/>
      <c r="NW47" s="57"/>
      <c r="NX47" s="57"/>
      <c r="NY47" s="57"/>
      <c r="NZ47" s="57"/>
      <c r="OA47" s="57"/>
      <c r="OB47" s="57"/>
      <c r="OC47" s="57"/>
      <c r="OD47" s="57"/>
      <c r="OE47" s="57"/>
      <c r="OF47" s="57"/>
      <c r="OG47" s="57"/>
      <c r="OH47" s="57"/>
      <c r="OI47" s="57"/>
      <c r="OJ47" s="57"/>
      <c r="OK47" s="57"/>
      <c r="OL47" s="57"/>
      <c r="OM47" s="57"/>
      <c r="ON47" s="57"/>
      <c r="OO47" s="57"/>
      <c r="OP47" s="57"/>
      <c r="OQ47" s="57"/>
    </row>
    <row r="48" spans="2:660" ht="15" x14ac:dyDescent="0.3">
      <c r="B48" s="42" t="s">
        <v>77</v>
      </c>
      <c r="E48" s="48">
        <f ca="1">SUM(E49:E52)</f>
        <v>4700.0000000000018</v>
      </c>
      <c r="F48" s="18" t="s">
        <v>85</v>
      </c>
      <c r="L48" s="42"/>
    </row>
    <row r="49" spans="2:17" ht="15" x14ac:dyDescent="0.3">
      <c r="B49" s="14" t="s">
        <v>86</v>
      </c>
      <c r="E49" s="17">
        <f ca="1">IFERROR(HLOOKUP($C$32,B80:G82,2,TRUE),0)+IFERROR(IF(#REF!&gt;=200,500,0),0)</f>
        <v>1000</v>
      </c>
      <c r="F49" s="17"/>
      <c r="O49" s="74"/>
    </row>
    <row r="50" spans="2:17" ht="15" x14ac:dyDescent="0.3">
      <c r="B50" s="14" t="s">
        <v>12</v>
      </c>
      <c r="E50" s="17">
        <f ca="1">IFERROR(HLOOKUP($C$32,B80:G82,3,TRUE),0)</f>
        <v>1000</v>
      </c>
      <c r="F50" s="17"/>
      <c r="H50" s="11" t="s">
        <v>87</v>
      </c>
      <c r="I50" s="11" t="s">
        <v>88</v>
      </c>
      <c r="L50" s="42"/>
    </row>
    <row r="51" spans="2:17" ht="15" x14ac:dyDescent="0.3">
      <c r="B51" s="14" t="s">
        <v>13</v>
      </c>
      <c r="E51" s="17">
        <f>C30*0.9*H51*(1-I51)</f>
        <v>2700.0000000000023</v>
      </c>
      <c r="F51" s="17"/>
      <c r="H51" s="59">
        <f>+C85</f>
        <v>0.06</v>
      </c>
      <c r="I51" s="66">
        <f>+IF(C29="Nuda Propiedad",0%,95%)</f>
        <v>0.95</v>
      </c>
    </row>
    <row r="52" spans="2:17" ht="16.899999999999999" customHeight="1" x14ac:dyDescent="0.3">
      <c r="B52" s="14" t="s">
        <v>53</v>
      </c>
      <c r="E52" s="5">
        <v>0</v>
      </c>
      <c r="F52"/>
    </row>
    <row r="53" spans="2:17" x14ac:dyDescent="0.3">
      <c r="B53" s="42" t="s">
        <v>101</v>
      </c>
      <c r="F53"/>
    </row>
    <row r="54" spans="2:17" x14ac:dyDescent="0.3">
      <c r="B54" s="14" t="s">
        <v>80</v>
      </c>
      <c r="E54" s="59">
        <v>0</v>
      </c>
      <c r="F54"/>
      <c r="H54" s="11" t="s">
        <v>89</v>
      </c>
      <c r="I54" s="11"/>
      <c r="O54" s="17"/>
    </row>
    <row r="55" spans="2:17" x14ac:dyDescent="0.3">
      <c r="B55" s="14" t="s">
        <v>66</v>
      </c>
      <c r="C55"/>
      <c r="E55" s="5" t="s">
        <v>90</v>
      </c>
      <c r="F55" s="5" t="s">
        <v>34</v>
      </c>
      <c r="H55" s="59">
        <v>0.21</v>
      </c>
      <c r="I55" s="11" t="s">
        <v>102</v>
      </c>
      <c r="J55" s="80">
        <f ca="1">-Q34/1.21</f>
        <v>0</v>
      </c>
      <c r="Q55" s="92"/>
    </row>
    <row r="56" spans="2:17" x14ac:dyDescent="0.3">
      <c r="B56"/>
      <c r="C56"/>
      <c r="D56"/>
      <c r="F56"/>
    </row>
    <row r="57" spans="2:17" ht="16.5" thickBot="1" x14ac:dyDescent="0.35">
      <c r="B57" s="2" t="s">
        <v>91</v>
      </c>
      <c r="C57" s="3"/>
      <c r="D57" s="10"/>
      <c r="E57" s="3"/>
      <c r="F57" s="3"/>
      <c r="G57" s="3"/>
      <c r="H57" s="10"/>
      <c r="I57" s="3"/>
      <c r="J57" s="3"/>
    </row>
    <row r="58" spans="2:17" thickTop="1" x14ac:dyDescent="0.3">
      <c r="D58" s="93" t="s">
        <v>103</v>
      </c>
      <c r="E58" s="93" t="s">
        <v>22</v>
      </c>
      <c r="F58" s="93" t="s">
        <v>92</v>
      </c>
      <c r="G58" s="94"/>
      <c r="H58" s="93" t="s">
        <v>93</v>
      </c>
      <c r="I58" s="93" t="s">
        <v>104</v>
      </c>
    </row>
    <row r="59" spans="2:17" ht="15" x14ac:dyDescent="0.3">
      <c r="B59" s="1" t="s">
        <v>94</v>
      </c>
      <c r="E59" s="17">
        <f ca="1">+F25</f>
        <v>110</v>
      </c>
      <c r="F59" s="16">
        <f ca="1">E59/12</f>
        <v>9.1666666666666661</v>
      </c>
      <c r="H59" s="16">
        <f ca="1">$C$25+F59</f>
        <v>94.472222222222229</v>
      </c>
      <c r="I59" s="77">
        <f ca="1">EDATE($H$15,E59-1)</f>
        <v>48761</v>
      </c>
    </row>
    <row r="60" spans="2:17" ht="15" x14ac:dyDescent="0.3">
      <c r="B60" s="1" t="s">
        <v>95</v>
      </c>
      <c r="D60" s="5">
        <v>0</v>
      </c>
      <c r="E60" s="5">
        <f ca="1">+E59</f>
        <v>110</v>
      </c>
      <c r="F60" s="16">
        <f ca="1">E60/12</f>
        <v>9.1666666666666661</v>
      </c>
      <c r="H60" s="16">
        <f ca="1">$C$25+F60</f>
        <v>94.472222222222229</v>
      </c>
      <c r="I60" s="77">
        <f ca="1">EDATE($H$15,E60-1)</f>
        <v>48761</v>
      </c>
    </row>
    <row r="61" spans="2:17" ht="15" x14ac:dyDescent="0.3">
      <c r="B61" s="1" t="s">
        <v>40</v>
      </c>
      <c r="D61" s="5">
        <v>0</v>
      </c>
      <c r="E61" s="17">
        <f ca="1">IF(SUM(E60:E60,D61:D61)&lt;36,36,SUM(E60:E60,D61:D61))</f>
        <v>110</v>
      </c>
      <c r="F61" s="16">
        <f ca="1">E61/12</f>
        <v>9.1666666666666661</v>
      </c>
      <c r="H61" s="16">
        <f ca="1">$C$25+F61</f>
        <v>94.472222222222229</v>
      </c>
      <c r="I61" s="77">
        <f ca="1">+EDATE(H15,E61-1)</f>
        <v>48761</v>
      </c>
    </row>
    <row r="62" spans="2:17" ht="15" x14ac:dyDescent="0.3">
      <c r="E62" s="17"/>
      <c r="F62" s="16"/>
      <c r="I62" s="11"/>
    </row>
    <row r="63" spans="2:17" ht="16.5" thickBot="1" x14ac:dyDescent="0.35">
      <c r="B63" s="2" t="s">
        <v>96</v>
      </c>
      <c r="C63" s="3"/>
      <c r="D63" s="10"/>
      <c r="E63" s="3"/>
      <c r="F63" s="3"/>
      <c r="G63" s="3"/>
      <c r="H63" s="10"/>
      <c r="I63" s="3"/>
      <c r="J63" s="3"/>
    </row>
    <row r="64" spans="2:17" thickTop="1" x14ac:dyDescent="0.3">
      <c r="B64" s="42" t="s">
        <v>105</v>
      </c>
      <c r="D64" s="11" t="s">
        <v>48</v>
      </c>
      <c r="E64" s="1"/>
    </row>
    <row r="65" spans="2:10" ht="15" x14ac:dyDescent="0.3">
      <c r="B65" s="1" t="s">
        <v>97</v>
      </c>
      <c r="C65" s="17">
        <f>C30</f>
        <v>1000000</v>
      </c>
      <c r="D65" s="55" t="str">
        <f>IFERROR(C65/#REF!,"")</f>
        <v/>
      </c>
      <c r="E65" s="1"/>
      <c r="H65" s="55"/>
    </row>
    <row r="66" spans="2:10" ht="15" x14ac:dyDescent="0.3">
      <c r="B66" s="1" t="s">
        <v>8</v>
      </c>
      <c r="C66" s="5" t="s">
        <v>4</v>
      </c>
      <c r="D66" s="55">
        <f>IFERROR(C66/#REF!,0)</f>
        <v>0</v>
      </c>
      <c r="E66" s="1"/>
      <c r="H66" s="55"/>
      <c r="I66" s="14"/>
      <c r="J66" s="60"/>
    </row>
    <row r="67" spans="2:10" ht="15" x14ac:dyDescent="0.3">
      <c r="B67" s="14"/>
      <c r="C67" s="14"/>
      <c r="D67" s="14"/>
      <c r="E67" s="14"/>
      <c r="F67" s="14"/>
      <c r="G67" s="14"/>
      <c r="H67" s="85"/>
      <c r="I67" s="84"/>
    </row>
    <row r="68" spans="2:10" ht="15" x14ac:dyDescent="0.3">
      <c r="B68" s="124" t="s">
        <v>106</v>
      </c>
      <c r="C68" s="125"/>
      <c r="D68" s="125"/>
      <c r="E68" s="125"/>
      <c r="F68" s="126"/>
      <c r="G68" s="126"/>
      <c r="H68" s="127"/>
      <c r="I68" s="86"/>
    </row>
    <row r="69" spans="2:10" ht="15" x14ac:dyDescent="0.3">
      <c r="B69" s="146" t="s">
        <v>37</v>
      </c>
      <c r="C69" s="58">
        <v>0.06</v>
      </c>
      <c r="D69" s="103"/>
      <c r="E69" s="103"/>
      <c r="F69" s="103"/>
      <c r="G69" s="103"/>
      <c r="H69" s="129"/>
      <c r="I69" s="86"/>
    </row>
    <row r="70" spans="2:10" ht="15" x14ac:dyDescent="0.3">
      <c r="B70" s="146" t="s">
        <v>5</v>
      </c>
      <c r="C70" s="58">
        <v>6.5000000000000002E-2</v>
      </c>
      <c r="D70" s="103"/>
      <c r="E70" s="103"/>
      <c r="F70" s="103"/>
      <c r="G70" s="103"/>
      <c r="H70" s="129"/>
      <c r="I70" s="81"/>
    </row>
    <row r="71" spans="2:10" ht="15" x14ac:dyDescent="0.3">
      <c r="B71" s="146" t="s">
        <v>111</v>
      </c>
      <c r="C71" s="58">
        <v>7.2499999999999995E-2</v>
      </c>
      <c r="D71" s="103"/>
      <c r="E71" s="103"/>
      <c r="F71" s="103"/>
      <c r="G71" s="103"/>
      <c r="H71" s="129"/>
      <c r="I71" s="81"/>
    </row>
    <row r="72" spans="2:10" ht="15" x14ac:dyDescent="0.3">
      <c r="B72" s="146" t="s">
        <v>6</v>
      </c>
      <c r="C72" s="58">
        <v>7.7499999999999999E-2</v>
      </c>
      <c r="D72" s="103"/>
      <c r="E72" s="103"/>
      <c r="F72" s="103"/>
      <c r="G72" s="103"/>
      <c r="H72" s="129"/>
      <c r="I72" s="81"/>
    </row>
    <row r="73" spans="2:10" ht="15" x14ac:dyDescent="0.3">
      <c r="B73" s="146" t="s">
        <v>7</v>
      </c>
      <c r="C73" s="58">
        <v>0.09</v>
      </c>
      <c r="D73" s="103"/>
      <c r="E73" s="103"/>
      <c r="F73" s="103"/>
      <c r="G73" s="103"/>
      <c r="H73" s="129"/>
      <c r="I73" s="81"/>
    </row>
    <row r="74" spans="2:10" ht="15" x14ac:dyDescent="0.3">
      <c r="B74" s="146" t="s">
        <v>112</v>
      </c>
      <c r="C74" s="58">
        <v>0.105</v>
      </c>
      <c r="D74" s="103"/>
      <c r="E74" s="103"/>
      <c r="F74" s="103"/>
      <c r="G74" s="103"/>
      <c r="H74" s="129"/>
      <c r="I74" s="81"/>
    </row>
    <row r="75" spans="2:10" ht="15" x14ac:dyDescent="0.3">
      <c r="B75" s="146" t="s">
        <v>113</v>
      </c>
      <c r="C75" s="58" t="e">
        <v>#N/A</v>
      </c>
      <c r="D75" s="103"/>
      <c r="E75" s="103"/>
      <c r="F75" s="103"/>
      <c r="G75" s="103"/>
      <c r="H75" s="129"/>
    </row>
    <row r="76" spans="2:10" ht="15" x14ac:dyDescent="0.3">
      <c r="B76" s="128"/>
      <c r="C76" s="103"/>
      <c r="D76" s="103"/>
      <c r="E76" s="103"/>
      <c r="F76" s="103"/>
      <c r="G76" s="103"/>
      <c r="H76" s="129"/>
    </row>
    <row r="77" spans="2:10" ht="15" x14ac:dyDescent="0.3">
      <c r="B77" s="128"/>
      <c r="C77" s="103"/>
      <c r="D77" s="103"/>
      <c r="E77" s="103"/>
      <c r="F77" s="103"/>
      <c r="G77" s="103"/>
      <c r="H77" s="129"/>
    </row>
    <row r="78" spans="2:10" ht="15" x14ac:dyDescent="0.3">
      <c r="B78" s="133" t="s">
        <v>98</v>
      </c>
      <c r="C78" s="105"/>
      <c r="D78" s="118">
        <f ca="1">XIRR(Q40:OQ40,$Q$12:$OQ$12)</f>
        <v>6.5000000596046478E-2</v>
      </c>
      <c r="E78" s="147">
        <f ca="1">-SUMIF(Q40:OQ40,"&gt;0",Q40:OQ40)/SUMIF(Q40:OQ40,"&lt;0",Q40:OQ40)</f>
        <v>1.7655839676790905</v>
      </c>
      <c r="F78" s="103"/>
      <c r="G78" s="103"/>
      <c r="H78" s="129"/>
    </row>
    <row r="79" spans="2:10" ht="15" x14ac:dyDescent="0.3">
      <c r="B79" s="128"/>
      <c r="C79" s="103"/>
      <c r="D79" s="103"/>
      <c r="E79" s="102"/>
      <c r="F79" s="102"/>
      <c r="G79" s="102"/>
      <c r="H79" s="130"/>
    </row>
    <row r="80" spans="2:10" ht="15" x14ac:dyDescent="0.3">
      <c r="B80" s="148" t="s">
        <v>10</v>
      </c>
      <c r="C80" s="48">
        <v>0</v>
      </c>
      <c r="D80" s="48">
        <v>500000</v>
      </c>
      <c r="E80" s="48">
        <v>1000000</v>
      </c>
      <c r="F80" s="48">
        <v>2000000</v>
      </c>
      <c r="G80" s="48">
        <v>10000000</v>
      </c>
      <c r="H80" s="131"/>
    </row>
    <row r="81" spans="2:8" ht="15" x14ac:dyDescent="0.3">
      <c r="B81" s="146" t="s">
        <v>11</v>
      </c>
      <c r="C81" s="5">
        <v>800</v>
      </c>
      <c r="D81" s="5">
        <v>1000</v>
      </c>
      <c r="E81" s="5">
        <v>1200</v>
      </c>
      <c r="F81" s="5">
        <v>1500</v>
      </c>
      <c r="G81" s="5">
        <v>5000</v>
      </c>
      <c r="H81" s="132"/>
    </row>
    <row r="82" spans="2:8" ht="15" x14ac:dyDescent="0.3">
      <c r="B82" s="146" t="s">
        <v>12</v>
      </c>
      <c r="C82" s="5">
        <v>800</v>
      </c>
      <c r="D82" s="5">
        <v>1000</v>
      </c>
      <c r="E82" s="5">
        <v>1200</v>
      </c>
      <c r="F82" s="5">
        <v>1500</v>
      </c>
      <c r="G82" s="5">
        <v>5000</v>
      </c>
      <c r="H82" s="132"/>
    </row>
    <row r="83" spans="2:8" x14ac:dyDescent="0.3">
      <c r="B83" s="149"/>
      <c r="C83"/>
      <c r="D83"/>
      <c r="F83"/>
      <c r="G83"/>
      <c r="H83" s="132"/>
    </row>
    <row r="84" spans="2:8" x14ac:dyDescent="0.3">
      <c r="B84" s="148" t="s">
        <v>13</v>
      </c>
      <c r="C84" s="48">
        <v>0</v>
      </c>
      <c r="D84" s="48">
        <v>1000000</v>
      </c>
      <c r="F84"/>
      <c r="G84"/>
      <c r="H84" s="132"/>
    </row>
    <row r="85" spans="2:8" x14ac:dyDescent="0.3">
      <c r="B85" s="146" t="s">
        <v>0</v>
      </c>
      <c r="C85" s="91">
        <v>0.06</v>
      </c>
      <c r="D85" s="91">
        <v>0.06</v>
      </c>
      <c r="F85"/>
      <c r="G85"/>
      <c r="H85" s="132"/>
    </row>
    <row r="86" spans="2:8" x14ac:dyDescent="0.3">
      <c r="B86" s="146" t="s">
        <v>1</v>
      </c>
      <c r="C86" s="91">
        <v>0.1</v>
      </c>
      <c r="D86" s="91">
        <v>0.11</v>
      </c>
      <c r="F86"/>
      <c r="G86"/>
      <c r="H86" s="132"/>
    </row>
    <row r="87" spans="2:8" ht="15" x14ac:dyDescent="0.3">
      <c r="B87" s="133"/>
      <c r="C87" s="105"/>
      <c r="D87" s="114"/>
      <c r="E87" s="119"/>
      <c r="H87" s="132"/>
    </row>
    <row r="88" spans="2:8" ht="15" x14ac:dyDescent="0.3">
      <c r="B88" s="7"/>
      <c r="C88" s="7" t="s">
        <v>14</v>
      </c>
      <c r="D88" s="7" t="s">
        <v>114</v>
      </c>
      <c r="E88" s="7" t="s">
        <v>121</v>
      </c>
      <c r="H88" s="131"/>
    </row>
    <row r="89" spans="2:8" ht="15" x14ac:dyDescent="0.3">
      <c r="B89" s="17" t="s">
        <v>37</v>
      </c>
      <c r="C89" s="58">
        <v>1.7500000000000002E-2</v>
      </c>
      <c r="D89" s="58">
        <v>0.125</v>
      </c>
      <c r="E89" s="123">
        <v>0.2</v>
      </c>
      <c r="F89" s="95"/>
      <c r="G89" s="95"/>
      <c r="H89" s="131"/>
    </row>
    <row r="90" spans="2:8" ht="15" x14ac:dyDescent="0.3">
      <c r="B90" s="17" t="s">
        <v>5</v>
      </c>
      <c r="C90" s="58">
        <v>0.02</v>
      </c>
      <c r="D90" s="58">
        <v>0.15</v>
      </c>
      <c r="E90" s="123">
        <v>0.25</v>
      </c>
      <c r="F90" s="115"/>
      <c r="G90" s="95"/>
      <c r="H90" s="131"/>
    </row>
    <row r="91" spans="2:8" ht="15" x14ac:dyDescent="0.3">
      <c r="B91" s="17" t="s">
        <v>111</v>
      </c>
      <c r="C91" s="58">
        <v>2.2499999999999999E-2</v>
      </c>
      <c r="D91" s="58">
        <v>0.2</v>
      </c>
      <c r="E91" s="123">
        <v>0.3</v>
      </c>
      <c r="F91" s="116"/>
      <c r="G91" s="95"/>
      <c r="H91" s="131"/>
    </row>
    <row r="92" spans="2:8" ht="15" x14ac:dyDescent="0.3">
      <c r="B92" s="17" t="s">
        <v>6</v>
      </c>
      <c r="C92" s="58">
        <v>2.5000000000000001E-2</v>
      </c>
      <c r="D92" s="58">
        <v>0.22500000000000001</v>
      </c>
      <c r="E92" s="123">
        <v>0.35</v>
      </c>
      <c r="F92" s="117"/>
      <c r="G92" s="95"/>
      <c r="H92" s="131"/>
    </row>
    <row r="93" spans="2:8" ht="15" x14ac:dyDescent="0.3">
      <c r="B93" s="17" t="s">
        <v>7</v>
      </c>
      <c r="C93" s="58">
        <v>2.75E-2</v>
      </c>
      <c r="D93" s="58">
        <v>0.25</v>
      </c>
      <c r="E93" s="123">
        <v>0.4</v>
      </c>
      <c r="F93" s="106"/>
      <c r="G93" s="95"/>
      <c r="H93" s="131"/>
    </row>
    <row r="94" spans="2:8" ht="15" x14ac:dyDescent="0.3">
      <c r="B94" s="17" t="s">
        <v>112</v>
      </c>
      <c r="C94" s="58">
        <v>0.03</v>
      </c>
      <c r="D94" s="58">
        <v>0.3</v>
      </c>
      <c r="E94" s="123">
        <v>0.45</v>
      </c>
      <c r="F94" s="106"/>
      <c r="G94" s="95"/>
      <c r="H94" s="131"/>
    </row>
    <row r="95" spans="2:8" ht="15" x14ac:dyDescent="0.3">
      <c r="B95" s="17" t="s">
        <v>113</v>
      </c>
      <c r="C95" s="58">
        <v>3.2500000000000001E-2</v>
      </c>
      <c r="D95" s="58">
        <v>0.35</v>
      </c>
      <c r="E95" s="123">
        <v>1</v>
      </c>
      <c r="F95" s="104"/>
      <c r="G95" s="104"/>
      <c r="H95" s="131"/>
    </row>
    <row r="96" spans="2:8" ht="15" x14ac:dyDescent="0.3">
      <c r="B96" s="134"/>
      <c r="C96" s="107"/>
      <c r="D96" s="108"/>
      <c r="E96" s="108"/>
      <c r="F96" s="108"/>
      <c r="G96" s="108"/>
      <c r="H96" s="135"/>
    </row>
    <row r="97" spans="2:8" ht="15" x14ac:dyDescent="0.3">
      <c r="B97" s="136"/>
      <c r="C97" s="107"/>
      <c r="D97" s="109"/>
      <c r="E97" s="109"/>
      <c r="F97" s="109"/>
      <c r="G97" s="109"/>
      <c r="H97" s="137"/>
    </row>
    <row r="98" spans="2:8" ht="15" x14ac:dyDescent="0.3">
      <c r="B98" s="136"/>
      <c r="C98" s="107"/>
      <c r="D98" s="109"/>
      <c r="E98" s="109"/>
      <c r="F98" s="109"/>
      <c r="G98" s="109"/>
      <c r="H98" s="137"/>
    </row>
    <row r="99" spans="2:8" ht="15" x14ac:dyDescent="0.3">
      <c r="B99" s="138"/>
      <c r="C99" s="139"/>
      <c r="D99" s="140"/>
      <c r="E99" s="140"/>
      <c r="F99" s="140"/>
      <c r="G99" s="140"/>
      <c r="H99" s="141"/>
    </row>
    <row r="102" spans="2:8" ht="15" x14ac:dyDescent="0.3">
      <c r="E102" s="1"/>
    </row>
    <row r="103" spans="2:8" ht="15" x14ac:dyDescent="0.3">
      <c r="E103" s="1"/>
    </row>
    <row r="104" spans="2:8" ht="15" x14ac:dyDescent="0.3">
      <c r="E104" s="1"/>
    </row>
    <row r="105" spans="2:8" ht="15" x14ac:dyDescent="0.3">
      <c r="E105" s="1"/>
    </row>
    <row r="106" spans="2:8" ht="15" x14ac:dyDescent="0.3">
      <c r="E106" s="1"/>
    </row>
    <row r="107" spans="2:8" ht="15" x14ac:dyDescent="0.3">
      <c r="E107" s="1"/>
    </row>
    <row r="118" spans="5:5" ht="15" x14ac:dyDescent="0.3">
      <c r="E118" s="113"/>
    </row>
    <row r="119" spans="5:5" ht="15" x14ac:dyDescent="0.3">
      <c r="E119" s="113"/>
    </row>
    <row r="120" spans="5:5" ht="15" x14ac:dyDescent="0.3">
      <c r="E120" s="113"/>
    </row>
  </sheetData>
  <conditionalFormatting sqref="G11">
    <cfRule type="expression" dxfId="0" priority="26">
      <formula>#REF!&lt;&gt;"No"</formula>
    </cfRule>
  </conditionalFormatting>
  <dataValidations count="6">
    <dataValidation type="list" allowBlank="1" showInputMessage="1" showErrorMessage="1" sqref="J40 J42" xr:uid="{00000000-0002-0000-0100-000000000000}">
      <formula1>"Real,Estimado"</formula1>
    </dataValidation>
    <dataValidation type="list" allowBlank="1" showInputMessage="1" showErrorMessage="1" sqref="F55" xr:uid="{00000000-0002-0000-0100-000001000000}">
      <formula1>"Compra,Tasación"</formula1>
    </dataValidation>
    <dataValidation type="decimal" allowBlank="1" showInputMessage="1" showErrorMessage="1" sqref="E40:E43" xr:uid="{00000000-0002-0000-0100-000002000000}">
      <formula1>0</formula1>
      <formula2>1</formula2>
    </dataValidation>
    <dataValidation type="list" showInputMessage="1" showErrorMessage="1" sqref="H17" xr:uid="{00000000-0002-0000-0100-000003000000}">
      <formula1>$B$69:$B$75</formula1>
    </dataValidation>
    <dataValidation type="list" allowBlank="1" showInputMessage="1" showErrorMessage="1" sqref="J24 B15 C29" xr:uid="{00000000-0002-0000-0100-000004000000}">
      <formula1>#REF!</formula1>
    </dataValidation>
    <dataValidation type="list" allowBlank="1" showInputMessage="1" sqref="E55" xr:uid="{00000000-0002-0000-0100-000005000000}">
      <formula1>#REF!</formula1>
    </dataValidation>
  </dataValidations>
  <hyperlinks>
    <hyperlink ref="A1" location="MODELO!A100" display="MODELO!A100" xr:uid="{00000000-0004-0000-0100-000000000000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10A13D9-3D87-4A9C-8665-2F35F4023A2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1"/>
              <x14:cfIcon iconSet="3Symbols" iconId="2"/>
              <x14:cfIcon iconSet="3Symbols" iconId="0"/>
            </x14:iconSet>
          </x14:cfRule>
          <xm:sqref>K10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_Esperanzas</vt:lpstr>
      <vt:lpstr>MODELO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</dc:creator>
  <cp:keywords/>
  <dc:description/>
  <cp:lastModifiedBy>Admin</cp:lastModifiedBy>
  <cp:revision/>
  <cp:lastPrinted>2022-03-30T15:27:26Z</cp:lastPrinted>
  <dcterms:created xsi:type="dcterms:W3CDTF">2021-02-10T19:33:15Z</dcterms:created>
  <dcterms:modified xsi:type="dcterms:W3CDTF">2024-05-14T10:44:21Z</dcterms:modified>
  <cp:category/>
  <cp:contentStatus/>
</cp:coreProperties>
</file>